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fileSharing readOnlyRecommended="1" userName="Microsoft Office User" algorithmName="SHA-512" hashValue="kKN4SKzZw6SriCQT/nJL1xyRW7vPJEOPIKs1cuXBikx/8gpdCZCS5Y6gjVAHn7v0P1En4R4jEcQMiJiksWCB5A==" saltValue="BHMvHe00e3yi5kbbskDfkA==" spinCount="100000"/>
  <workbookPr/>
  <mc:AlternateContent xmlns:mc="http://schemas.openxmlformats.org/markup-compatibility/2006">
    <mc:Choice Requires="x15">
      <x15ac:absPath xmlns:x15ac="http://schemas.microsoft.com/office/spreadsheetml/2010/11/ac" url="/Users/emilybinning/Downloads/"/>
    </mc:Choice>
  </mc:AlternateContent>
  <xr:revisionPtr revIDLastSave="0" documentId="8_{0B137C95-A0A6-A741-81C5-20AD08B0799B}" xr6:coauthVersionLast="47" xr6:coauthVersionMax="47" xr10:uidLastSave="{00000000-0000-0000-0000-000000000000}"/>
  <bookViews>
    <workbookView xWindow="-4640" yWindow="-21100" windowWidth="38400" windowHeight="21100" tabRatio="857" xr2:uid="{6C7CCD5A-3CE2-4079-94ED-A62FDC41503D}"/>
  </bookViews>
  <sheets>
    <sheet name="Guidance" sheetId="20" r:id="rId1"/>
    <sheet name="Definitions" sheetId="21" r:id="rId2"/>
    <sheet name="Applicant Details" sheetId="19" r:id="rId3"/>
    <sheet name="Supplier Details " sheetId="22" r:id="rId4"/>
    <sheet name="Application Summary " sheetId="16" r:id="rId5"/>
    <sheet name="Statistics" sheetId="24" state="hidden" r:id="rId6"/>
    <sheet name="Principles" sheetId="9" r:id="rId7"/>
    <sheet name="Operations" sheetId="15" r:id="rId8"/>
    <sheet name="UK GDPR " sheetId="18" r:id="rId9"/>
    <sheet name="Information Security" sheetId="1" r:id="rId10"/>
    <sheet name="lookup" sheetId="2" state="hidden" r:id="rId11"/>
    <sheet name="Version Control " sheetId="23" r:id="rId12"/>
  </sheets>
  <definedNames>
    <definedName name="_xlnm._FilterDatabase" localSheetId="9" hidden="1">'Information Security'!$A$3:$H$124</definedName>
    <definedName name="_xlnm._FilterDatabase" localSheetId="7" hidden="1">Operations!$A$2:$I$59</definedName>
    <definedName name="_xlnm._FilterDatabase" localSheetId="3" hidden="1">'Supplier Details '!$A$1:$I$20</definedName>
    <definedName name="_xlnm._FilterDatabase" localSheetId="8" hidden="1">'UK GDPR '!$A$2:$L$19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1" i="24" l="1"/>
  <c r="Q19" i="24"/>
  <c r="Q20" i="24"/>
  <c r="E22" i="24"/>
  <c r="O48" i="24"/>
  <c r="Q48" i="24" s="1"/>
  <c r="O47" i="24"/>
  <c r="Q47" i="24" s="1"/>
  <c r="O46" i="24"/>
  <c r="Q46" i="24" s="1"/>
  <c r="O45" i="24"/>
  <c r="Q45" i="24" s="1"/>
  <c r="O44" i="24"/>
  <c r="Q44" i="24" s="1"/>
  <c r="O43" i="24"/>
  <c r="Q43" i="24" s="1"/>
  <c r="O42" i="24"/>
  <c r="Q42" i="24" s="1"/>
  <c r="O41" i="24"/>
  <c r="Q41" i="24" s="1"/>
  <c r="O40" i="24"/>
  <c r="Q40" i="24" s="1"/>
  <c r="Q39" i="24"/>
  <c r="O39" i="24"/>
  <c r="O38" i="24"/>
  <c r="Q38" i="24" s="1"/>
  <c r="O37" i="24"/>
  <c r="Q37" i="24" s="1"/>
  <c r="O36" i="24"/>
  <c r="Q36" i="24" s="1"/>
  <c r="O35" i="24"/>
  <c r="Q35" i="24" s="1"/>
  <c r="O34" i="24"/>
  <c r="Q34" i="24" s="1"/>
  <c r="O33" i="24"/>
  <c r="Q33" i="24" s="1"/>
  <c r="O32" i="24"/>
  <c r="Q32" i="24" s="1"/>
  <c r="O31" i="24"/>
  <c r="Q31" i="24" s="1"/>
  <c r="Q30" i="24"/>
  <c r="O30" i="24"/>
  <c r="O29" i="24"/>
  <c r="Q29" i="24" s="1"/>
  <c r="O28" i="24"/>
  <c r="Q28" i="24" s="1"/>
  <c r="Q27" i="24"/>
  <c r="O27" i="24"/>
  <c r="Q26" i="24"/>
  <c r="O26" i="24"/>
  <c r="O25" i="24"/>
  <c r="Q25" i="24" s="1"/>
  <c r="O24" i="24"/>
  <c r="Q24" i="24" s="1"/>
  <c r="O23" i="24"/>
  <c r="Q23" i="24" s="1"/>
  <c r="O22" i="24"/>
  <c r="Q22" i="24" s="1"/>
  <c r="X22" i="24" s="1"/>
  <c r="O21" i="24"/>
  <c r="Q12" i="24"/>
  <c r="O20" i="24"/>
  <c r="O7" i="24"/>
  <c r="P20" i="24"/>
  <c r="P19" i="24"/>
  <c r="J19" i="24"/>
  <c r="U46" i="24"/>
  <c r="U38" i="24"/>
  <c r="U30" i="24"/>
  <c r="S31" i="24"/>
  <c r="J20" i="24"/>
  <c r="J11" i="24"/>
  <c r="J10" i="24"/>
  <c r="J9" i="24"/>
  <c r="J8" i="24"/>
  <c r="J7" i="24"/>
  <c r="P22" i="24"/>
  <c r="K22" i="24"/>
  <c r="N22" i="24" s="1"/>
  <c r="J22" i="24"/>
  <c r="I22" i="24"/>
  <c r="H22" i="24"/>
  <c r="V22" i="24" s="1"/>
  <c r="G22" i="24"/>
  <c r="U22" i="24" s="1"/>
  <c r="F22" i="24"/>
  <c r="T22" i="24" s="1"/>
  <c r="E14" i="24"/>
  <c r="S22" i="24"/>
  <c r="O19" i="24"/>
  <c r="K19" i="24"/>
  <c r="I19" i="24"/>
  <c r="H19" i="24"/>
  <c r="G19" i="24"/>
  <c r="F19" i="24"/>
  <c r="E19" i="24"/>
  <c r="S19" i="24" s="1"/>
  <c r="P14" i="24"/>
  <c r="O14" i="24"/>
  <c r="W14" i="24" s="1"/>
  <c r="K14" i="24"/>
  <c r="J14" i="24"/>
  <c r="I14" i="24"/>
  <c r="H14" i="24"/>
  <c r="V14" i="24" s="1"/>
  <c r="G14" i="24"/>
  <c r="F14" i="24"/>
  <c r="T14" i="24" s="1"/>
  <c r="N6" i="1"/>
  <c r="P48" i="24"/>
  <c r="P47" i="24"/>
  <c r="P46" i="24"/>
  <c r="P45" i="24"/>
  <c r="P44" i="24"/>
  <c r="P43" i="24"/>
  <c r="P42" i="24"/>
  <c r="P41" i="24"/>
  <c r="P40" i="24"/>
  <c r="P39" i="24"/>
  <c r="P38" i="24"/>
  <c r="P37" i="24"/>
  <c r="P36" i="24"/>
  <c r="P35" i="24"/>
  <c r="P34" i="24"/>
  <c r="P33" i="24"/>
  <c r="P32" i="24"/>
  <c r="P31" i="24"/>
  <c r="P30" i="24"/>
  <c r="P29" i="24"/>
  <c r="P28" i="24"/>
  <c r="P27" i="24"/>
  <c r="P26" i="24"/>
  <c r="P25" i="24"/>
  <c r="P24" i="24"/>
  <c r="P23" i="24"/>
  <c r="N9" i="1"/>
  <c r="N10" i="1"/>
  <c r="N13" i="1"/>
  <c r="N14" i="1"/>
  <c r="N17" i="1"/>
  <c r="N18" i="1"/>
  <c r="N21" i="1"/>
  <c r="N24" i="1"/>
  <c r="N27" i="1"/>
  <c r="N30" i="1"/>
  <c r="N33" i="1"/>
  <c r="N36" i="1"/>
  <c r="N37" i="1"/>
  <c r="N38" i="1"/>
  <c r="N41" i="1"/>
  <c r="N42" i="1"/>
  <c r="N43" i="1"/>
  <c r="N44" i="1"/>
  <c r="N45" i="1"/>
  <c r="N46" i="1"/>
  <c r="N49" i="1"/>
  <c r="N50" i="1"/>
  <c r="N51" i="1"/>
  <c r="N52" i="1"/>
  <c r="N53" i="1"/>
  <c r="N54" i="1"/>
  <c r="N57" i="1"/>
  <c r="N58" i="1"/>
  <c r="N59" i="1"/>
  <c r="N62" i="1"/>
  <c r="W36" i="24" s="1"/>
  <c r="N65" i="1"/>
  <c r="N66" i="1"/>
  <c r="N67" i="1"/>
  <c r="N70" i="1"/>
  <c r="W38" i="24" s="1"/>
  <c r="N73" i="1"/>
  <c r="N74" i="1"/>
  <c r="N75" i="1"/>
  <c r="N78" i="1"/>
  <c r="N79" i="1"/>
  <c r="N80" i="1"/>
  <c r="N81" i="1"/>
  <c r="N84" i="1"/>
  <c r="N85" i="1"/>
  <c r="N88" i="1"/>
  <c r="N89" i="1"/>
  <c r="N90" i="1"/>
  <c r="N91" i="1"/>
  <c r="N92" i="1"/>
  <c r="N93" i="1"/>
  <c r="N96" i="1"/>
  <c r="N99" i="1"/>
  <c r="N100" i="1"/>
  <c r="N103" i="1"/>
  <c r="N104" i="1"/>
  <c r="N105" i="1"/>
  <c r="N106" i="1"/>
  <c r="N107" i="1"/>
  <c r="N108" i="1"/>
  <c r="N109" i="1"/>
  <c r="N112" i="1"/>
  <c r="N113" i="1"/>
  <c r="N114" i="1"/>
  <c r="N117" i="1"/>
  <c r="N118" i="1"/>
  <c r="N119" i="1"/>
  <c r="N122" i="1"/>
  <c r="N123" i="1"/>
  <c r="N124" i="1"/>
  <c r="P21" i="24"/>
  <c r="O12" i="18"/>
  <c r="O13" i="18"/>
  <c r="O14" i="18"/>
  <c r="O15" i="18"/>
  <c r="O16" i="18"/>
  <c r="O5" i="18"/>
  <c r="O6" i="18"/>
  <c r="O7" i="18"/>
  <c r="O9" i="18"/>
  <c r="O18" i="18"/>
  <c r="O19" i="18"/>
  <c r="O8" i="24"/>
  <c r="Q8" i="24" s="1"/>
  <c r="O9" i="24"/>
  <c r="Q9" i="24" s="1"/>
  <c r="O10" i="24"/>
  <c r="Q10" i="24" s="1"/>
  <c r="O11" i="24"/>
  <c r="Q11" i="24" s="1"/>
  <c r="O12" i="24"/>
  <c r="W12" i="24" s="1"/>
  <c r="O13" i="24"/>
  <c r="P18" i="24"/>
  <c r="P17" i="24"/>
  <c r="P16" i="24"/>
  <c r="P15" i="24"/>
  <c r="P13" i="24"/>
  <c r="P12" i="24"/>
  <c r="P11" i="24"/>
  <c r="P10" i="24"/>
  <c r="P9" i="24"/>
  <c r="P8" i="24"/>
  <c r="P7" i="24"/>
  <c r="K47" i="24"/>
  <c r="I47" i="24"/>
  <c r="K46" i="24"/>
  <c r="I46" i="24"/>
  <c r="K45" i="24"/>
  <c r="I45" i="24"/>
  <c r="K44" i="24"/>
  <c r="L44" i="24" s="1"/>
  <c r="I44" i="24"/>
  <c r="K43" i="24"/>
  <c r="I43" i="24"/>
  <c r="K42" i="24"/>
  <c r="I42" i="24"/>
  <c r="K41" i="24"/>
  <c r="I41" i="24"/>
  <c r="K40" i="24"/>
  <c r="N40" i="24" s="1"/>
  <c r="I40" i="24"/>
  <c r="K39" i="24"/>
  <c r="M39" i="24" s="1"/>
  <c r="I39" i="24"/>
  <c r="K38" i="24"/>
  <c r="I38" i="24"/>
  <c r="N38" i="24" s="1"/>
  <c r="K37" i="24"/>
  <c r="I37" i="24"/>
  <c r="K36" i="24"/>
  <c r="N36" i="24" s="1"/>
  <c r="I36" i="24"/>
  <c r="K35" i="24"/>
  <c r="I35" i="24"/>
  <c r="K34" i="24"/>
  <c r="I34" i="24"/>
  <c r="K33" i="24"/>
  <c r="I33" i="24"/>
  <c r="K32" i="24"/>
  <c r="M32" i="24" s="1"/>
  <c r="I32" i="24"/>
  <c r="K31" i="24"/>
  <c r="M31" i="24" s="1"/>
  <c r="I31" i="24"/>
  <c r="K30" i="24"/>
  <c r="I30" i="24"/>
  <c r="M30" i="24" s="1"/>
  <c r="K29" i="24"/>
  <c r="I29" i="24"/>
  <c r="K28" i="24"/>
  <c r="N28" i="24" s="1"/>
  <c r="I28" i="24"/>
  <c r="K27" i="24"/>
  <c r="M27" i="24" s="1"/>
  <c r="I27" i="24"/>
  <c r="K26" i="24"/>
  <c r="I26" i="24"/>
  <c r="K25" i="24"/>
  <c r="I25" i="24"/>
  <c r="K24" i="24"/>
  <c r="M24" i="24" s="1"/>
  <c r="I24" i="24"/>
  <c r="K23" i="24"/>
  <c r="I23" i="24"/>
  <c r="K21" i="24"/>
  <c r="I21" i="24"/>
  <c r="K20" i="24"/>
  <c r="I20" i="24"/>
  <c r="O18" i="24"/>
  <c r="K18" i="24"/>
  <c r="I18" i="24"/>
  <c r="O17" i="24"/>
  <c r="Q17" i="24" s="1"/>
  <c r="K17" i="24"/>
  <c r="I17" i="24"/>
  <c r="O16" i="24"/>
  <c r="K16" i="24"/>
  <c r="I16" i="24"/>
  <c r="L16" i="24" s="1"/>
  <c r="O15" i="24"/>
  <c r="Q15" i="24" s="1"/>
  <c r="K15" i="24"/>
  <c r="I15" i="24"/>
  <c r="K13" i="24"/>
  <c r="I13" i="24"/>
  <c r="K12" i="24"/>
  <c r="I12" i="24"/>
  <c r="K11" i="24"/>
  <c r="M11" i="24" s="1"/>
  <c r="I11" i="24"/>
  <c r="K10" i="24"/>
  <c r="L10" i="24" s="1"/>
  <c r="I10" i="24"/>
  <c r="K9" i="24"/>
  <c r="I9" i="24"/>
  <c r="K8" i="24"/>
  <c r="I8" i="24"/>
  <c r="K7" i="24"/>
  <c r="I7" i="24"/>
  <c r="H20" i="24"/>
  <c r="V20" i="24" s="1"/>
  <c r="H21" i="24"/>
  <c r="V21" i="24" s="1"/>
  <c r="G20" i="24"/>
  <c r="U20" i="24" s="1"/>
  <c r="G21" i="24"/>
  <c r="U21" i="24" s="1"/>
  <c r="F20" i="24"/>
  <c r="T20" i="24" s="1"/>
  <c r="F21" i="24"/>
  <c r="T21" i="24" s="1"/>
  <c r="E20" i="24"/>
  <c r="E21" i="24"/>
  <c r="S21" i="24" s="1"/>
  <c r="K48" i="24"/>
  <c r="I48" i="24"/>
  <c r="E23" i="24"/>
  <c r="F23" i="24"/>
  <c r="G23" i="24"/>
  <c r="H23" i="24"/>
  <c r="E24" i="24"/>
  <c r="F24" i="24"/>
  <c r="G24" i="24"/>
  <c r="H24" i="24"/>
  <c r="E25" i="24"/>
  <c r="F25" i="24"/>
  <c r="G25" i="24"/>
  <c r="H25" i="24"/>
  <c r="E26" i="24"/>
  <c r="S26" i="24" s="1"/>
  <c r="F26" i="24"/>
  <c r="G26" i="24"/>
  <c r="U26" i="24" s="1"/>
  <c r="H26" i="24"/>
  <c r="V26" i="24" s="1"/>
  <c r="E27" i="24"/>
  <c r="S27" i="24" s="1"/>
  <c r="F27" i="24"/>
  <c r="T27" i="24" s="1"/>
  <c r="G27" i="24"/>
  <c r="U27" i="24" s="1"/>
  <c r="H27" i="24"/>
  <c r="V27" i="24" s="1"/>
  <c r="E28" i="24"/>
  <c r="S28" i="24" s="1"/>
  <c r="F28" i="24"/>
  <c r="T28" i="24" s="1"/>
  <c r="G28" i="24"/>
  <c r="U28" i="24" s="1"/>
  <c r="H28" i="24"/>
  <c r="V28" i="24" s="1"/>
  <c r="E29" i="24"/>
  <c r="S29" i="24" s="1"/>
  <c r="F29" i="24"/>
  <c r="T29" i="24" s="1"/>
  <c r="G29" i="24"/>
  <c r="H29" i="24"/>
  <c r="V29" i="24" s="1"/>
  <c r="E30" i="24"/>
  <c r="S30" i="24" s="1"/>
  <c r="F30" i="24"/>
  <c r="T30" i="24" s="1"/>
  <c r="G30" i="24"/>
  <c r="H30" i="24"/>
  <c r="V30" i="24" s="1"/>
  <c r="E31" i="24"/>
  <c r="F31" i="24"/>
  <c r="T31" i="24" s="1"/>
  <c r="G31" i="24"/>
  <c r="U31" i="24" s="1"/>
  <c r="H31" i="24"/>
  <c r="V31" i="24" s="1"/>
  <c r="E32" i="24"/>
  <c r="F32" i="24"/>
  <c r="G32" i="24"/>
  <c r="H32" i="24"/>
  <c r="E33" i="24"/>
  <c r="F33" i="24"/>
  <c r="G33" i="24"/>
  <c r="H33" i="24"/>
  <c r="E34" i="24"/>
  <c r="F34" i="24"/>
  <c r="G34" i="24"/>
  <c r="H34" i="24"/>
  <c r="E35" i="24"/>
  <c r="S35" i="24" s="1"/>
  <c r="F35" i="24"/>
  <c r="T35" i="24" s="1"/>
  <c r="G35" i="24"/>
  <c r="U35" i="24" s="1"/>
  <c r="H35" i="24"/>
  <c r="V35" i="24" s="1"/>
  <c r="E36" i="24"/>
  <c r="S36" i="24" s="1"/>
  <c r="F36" i="24"/>
  <c r="T36" i="24" s="1"/>
  <c r="G36" i="24"/>
  <c r="U36" i="24" s="1"/>
  <c r="H36" i="24"/>
  <c r="V36" i="24" s="1"/>
  <c r="E37" i="24"/>
  <c r="F37" i="24"/>
  <c r="T37" i="24" s="1"/>
  <c r="G37" i="24"/>
  <c r="U37" i="24" s="1"/>
  <c r="H37" i="24"/>
  <c r="V37" i="24" s="1"/>
  <c r="E38" i="24"/>
  <c r="S38" i="24" s="1"/>
  <c r="F38" i="24"/>
  <c r="T38" i="24" s="1"/>
  <c r="G38" i="24"/>
  <c r="H38" i="24"/>
  <c r="V38" i="24" s="1"/>
  <c r="E39" i="24"/>
  <c r="S39" i="24" s="1"/>
  <c r="F39" i="24"/>
  <c r="T39" i="24" s="1"/>
  <c r="G39" i="24"/>
  <c r="U39" i="24" s="1"/>
  <c r="H39" i="24"/>
  <c r="V39" i="24" s="1"/>
  <c r="E40" i="24"/>
  <c r="S40" i="24" s="1"/>
  <c r="F40" i="24"/>
  <c r="T40" i="24" s="1"/>
  <c r="G40" i="24"/>
  <c r="U40" i="24" s="1"/>
  <c r="H40" i="24"/>
  <c r="E41" i="24"/>
  <c r="S41" i="24" s="1"/>
  <c r="F41" i="24"/>
  <c r="T41" i="24" s="1"/>
  <c r="G41" i="24"/>
  <c r="U41" i="24" s="1"/>
  <c r="H41" i="24"/>
  <c r="V41" i="24" s="1"/>
  <c r="E42" i="24"/>
  <c r="S42" i="24" s="1"/>
  <c r="F42" i="24"/>
  <c r="G42" i="24"/>
  <c r="U42" i="24" s="1"/>
  <c r="H42" i="24"/>
  <c r="V42" i="24" s="1"/>
  <c r="E43" i="24"/>
  <c r="S43" i="24" s="1"/>
  <c r="F43" i="24"/>
  <c r="T43" i="24" s="1"/>
  <c r="G43" i="24"/>
  <c r="U43" i="24" s="1"/>
  <c r="H43" i="24"/>
  <c r="V43" i="24" s="1"/>
  <c r="E44" i="24"/>
  <c r="S44" i="24" s="1"/>
  <c r="F44" i="24"/>
  <c r="T44" i="24" s="1"/>
  <c r="G44" i="24"/>
  <c r="U44" i="24" s="1"/>
  <c r="H44" i="24"/>
  <c r="V44" i="24" s="1"/>
  <c r="E45" i="24"/>
  <c r="F45" i="24"/>
  <c r="T45" i="24" s="1"/>
  <c r="G45" i="24"/>
  <c r="U45" i="24" s="1"/>
  <c r="H45" i="24"/>
  <c r="V45" i="24" s="1"/>
  <c r="E46" i="24"/>
  <c r="S46" i="24" s="1"/>
  <c r="F46" i="24"/>
  <c r="T46" i="24" s="1"/>
  <c r="G46" i="24"/>
  <c r="H46" i="24"/>
  <c r="V46" i="24" s="1"/>
  <c r="E47" i="24"/>
  <c r="S47" i="24" s="1"/>
  <c r="F47" i="24"/>
  <c r="T47" i="24" s="1"/>
  <c r="G47" i="24"/>
  <c r="U47" i="24" s="1"/>
  <c r="H47" i="24"/>
  <c r="V47" i="24" s="1"/>
  <c r="E48" i="24"/>
  <c r="S48" i="24" s="1"/>
  <c r="F48" i="24"/>
  <c r="T48" i="24" s="1"/>
  <c r="G48" i="24"/>
  <c r="U48" i="24" s="1"/>
  <c r="H48" i="24"/>
  <c r="B22" i="24"/>
  <c r="B21" i="24"/>
  <c r="B20" i="24"/>
  <c r="A22" i="24"/>
  <c r="A21" i="24"/>
  <c r="A20" i="24"/>
  <c r="J48" i="24"/>
  <c r="V48" i="24" s="1"/>
  <c r="J47" i="24"/>
  <c r="J46" i="24"/>
  <c r="J45" i="24"/>
  <c r="S45" i="24" s="1"/>
  <c r="J44" i="24"/>
  <c r="J43" i="24"/>
  <c r="J42" i="24"/>
  <c r="T42" i="24" s="1"/>
  <c r="J41" i="24"/>
  <c r="J40" i="24"/>
  <c r="V40" i="24" s="1"/>
  <c r="J39" i="24"/>
  <c r="J38" i="24"/>
  <c r="J37" i="24"/>
  <c r="S37" i="24" s="1"/>
  <c r="J36" i="24"/>
  <c r="J35" i="24"/>
  <c r="J34" i="24"/>
  <c r="V34" i="24" s="1"/>
  <c r="J33" i="24"/>
  <c r="J32" i="24"/>
  <c r="V32" i="24" s="1"/>
  <c r="J31" i="24"/>
  <c r="J30" i="24"/>
  <c r="J29" i="24"/>
  <c r="U29" i="24" s="1"/>
  <c r="J28" i="24"/>
  <c r="J27" i="24"/>
  <c r="J26" i="24"/>
  <c r="T26" i="24" s="1"/>
  <c r="J25" i="24"/>
  <c r="J24" i="24"/>
  <c r="T24" i="24" s="1"/>
  <c r="J23"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J21" i="24"/>
  <c r="J18" i="24"/>
  <c r="J17" i="24"/>
  <c r="J16" i="24"/>
  <c r="J15" i="24"/>
  <c r="J13" i="24"/>
  <c r="J12" i="24"/>
  <c r="H18" i="24"/>
  <c r="V18" i="24" s="1"/>
  <c r="H17" i="24"/>
  <c r="V17" i="24" s="1"/>
  <c r="H16" i="24"/>
  <c r="V16" i="24" s="1"/>
  <c r="H15" i="24"/>
  <c r="V15" i="24" s="1"/>
  <c r="H13" i="24"/>
  <c r="V13" i="24" s="1"/>
  <c r="H12" i="24"/>
  <c r="V12" i="24" s="1"/>
  <c r="H11" i="24"/>
  <c r="V11" i="24" s="1"/>
  <c r="H10" i="24"/>
  <c r="V10" i="24" s="1"/>
  <c r="H9" i="24"/>
  <c r="V9" i="24" s="1"/>
  <c r="H8" i="24"/>
  <c r="V8" i="24" s="1"/>
  <c r="H7" i="24"/>
  <c r="V7" i="24" s="1"/>
  <c r="G18" i="24"/>
  <c r="U18" i="24" s="1"/>
  <c r="G17" i="24"/>
  <c r="U17" i="24" s="1"/>
  <c r="G16" i="24"/>
  <c r="U16" i="24" s="1"/>
  <c r="G15" i="24"/>
  <c r="U15" i="24" s="1"/>
  <c r="G13" i="24"/>
  <c r="U13" i="24" s="1"/>
  <c r="G12" i="24"/>
  <c r="U12" i="24" s="1"/>
  <c r="G11" i="24"/>
  <c r="U11" i="24" s="1"/>
  <c r="G10" i="24"/>
  <c r="U10" i="24" s="1"/>
  <c r="G9" i="24"/>
  <c r="U9" i="24" s="1"/>
  <c r="G8" i="24"/>
  <c r="U8" i="24" s="1"/>
  <c r="G7" i="24"/>
  <c r="F18" i="24"/>
  <c r="F17" i="24"/>
  <c r="T17" i="24" s="1"/>
  <c r="F16" i="24"/>
  <c r="T16" i="24" s="1"/>
  <c r="F15" i="24"/>
  <c r="T15" i="24" s="1"/>
  <c r="F13" i="24"/>
  <c r="T13" i="24" s="1"/>
  <c r="F12" i="24"/>
  <c r="T12" i="24" s="1"/>
  <c r="F11" i="24"/>
  <c r="T11" i="24" s="1"/>
  <c r="F10" i="24"/>
  <c r="T10" i="24" s="1"/>
  <c r="F9" i="24"/>
  <c r="T9" i="24" s="1"/>
  <c r="F8" i="24"/>
  <c r="T8" i="24" s="1"/>
  <c r="F7" i="24"/>
  <c r="T7" i="24" s="1"/>
  <c r="E18" i="24"/>
  <c r="S18" i="24" s="1"/>
  <c r="E17" i="24"/>
  <c r="S17" i="24" s="1"/>
  <c r="E16" i="24"/>
  <c r="S16" i="24" s="1"/>
  <c r="E15" i="24"/>
  <c r="S15" i="24" s="1"/>
  <c r="E13" i="24"/>
  <c r="S13" i="24" s="1"/>
  <c r="E12" i="24"/>
  <c r="S12" i="24" s="1"/>
  <c r="E11" i="24"/>
  <c r="S11" i="24" s="1"/>
  <c r="E10" i="24"/>
  <c r="S10" i="24" s="1"/>
  <c r="E9" i="24"/>
  <c r="S9" i="24" s="1"/>
  <c r="E8" i="24"/>
  <c r="S8" i="24" s="1"/>
  <c r="E7" i="24"/>
  <c r="B19" i="24"/>
  <c r="B18" i="24"/>
  <c r="B17" i="24"/>
  <c r="B16" i="24"/>
  <c r="B15" i="24"/>
  <c r="B14" i="24"/>
  <c r="B13" i="24"/>
  <c r="B12" i="24"/>
  <c r="B11" i="24"/>
  <c r="B10" i="24"/>
  <c r="B9" i="24"/>
  <c r="B8" i="24"/>
  <c r="A19" i="24"/>
  <c r="C19" i="24" s="1"/>
  <c r="A18" i="24"/>
  <c r="A17" i="24"/>
  <c r="C17" i="24" s="1"/>
  <c r="A16" i="24"/>
  <c r="A15" i="24"/>
  <c r="A14" i="24"/>
  <c r="C14" i="24" s="1"/>
  <c r="A13" i="24"/>
  <c r="A12" i="24"/>
  <c r="A11" i="24"/>
  <c r="C11" i="24" s="1"/>
  <c r="A10" i="24"/>
  <c r="A9" i="24"/>
  <c r="A8" i="24"/>
  <c r="A7" i="24"/>
  <c r="B7" i="24"/>
  <c r="L24" i="24"/>
  <c r="M18" i="24"/>
  <c r="L18" i="24"/>
  <c r="M23" i="24"/>
  <c r="N18" i="24"/>
  <c r="X21" i="24" l="1"/>
  <c r="L7" i="24"/>
  <c r="Q7" i="24"/>
  <c r="S7" i="24"/>
  <c r="F2" i="24"/>
  <c r="V23" i="24"/>
  <c r="U23" i="24"/>
  <c r="T23" i="24"/>
  <c r="S23" i="24"/>
  <c r="S24" i="24"/>
  <c r="V25" i="24"/>
  <c r="U25" i="24"/>
  <c r="T25" i="24"/>
  <c r="S25" i="24"/>
  <c r="S32" i="24"/>
  <c r="V33" i="24"/>
  <c r="U33" i="24"/>
  <c r="T33" i="24"/>
  <c r="S33" i="24"/>
  <c r="F4" i="24"/>
  <c r="S20" i="24"/>
  <c r="F3" i="24"/>
  <c r="T19" i="24"/>
  <c r="T18" i="24"/>
  <c r="U14" i="24"/>
  <c r="U7" i="24"/>
  <c r="W19" i="24"/>
  <c r="W18" i="24"/>
  <c r="Q18" i="24"/>
  <c r="X18" i="24" s="1"/>
  <c r="W16" i="24"/>
  <c r="Q16" i="24"/>
  <c r="X16" i="24" s="1"/>
  <c r="W13" i="24"/>
  <c r="Q13" i="24"/>
  <c r="X13" i="24" s="1"/>
  <c r="Q14" i="24"/>
  <c r="S14" i="24"/>
  <c r="W43" i="24"/>
  <c r="W30" i="24"/>
  <c r="W28" i="24"/>
  <c r="W27" i="24"/>
  <c r="W22" i="24"/>
  <c r="C12" i="24"/>
  <c r="C8" i="24"/>
  <c r="C16" i="24"/>
  <c r="L13" i="24"/>
  <c r="L21" i="24"/>
  <c r="M46" i="24"/>
  <c r="W11" i="24"/>
  <c r="W17" i="24"/>
  <c r="L23" i="24"/>
  <c r="W10" i="24"/>
  <c r="W31" i="24"/>
  <c r="U34" i="24"/>
  <c r="U32" i="24"/>
  <c r="W9" i="24"/>
  <c r="T34" i="24"/>
  <c r="T32" i="24"/>
  <c r="W15" i="24"/>
  <c r="W8" i="24"/>
  <c r="W29" i="24"/>
  <c r="W7" i="24"/>
  <c r="S34" i="24"/>
  <c r="V24" i="24"/>
  <c r="N16" i="24"/>
  <c r="U24" i="24"/>
  <c r="L8" i="24"/>
  <c r="N12" i="24"/>
  <c r="N20" i="24"/>
  <c r="L25" i="24"/>
  <c r="M29" i="24"/>
  <c r="M33" i="24"/>
  <c r="L37" i="24"/>
  <c r="N41" i="24"/>
  <c r="M45" i="24"/>
  <c r="N15" i="24"/>
  <c r="W20" i="24"/>
  <c r="L20" i="24"/>
  <c r="W21" i="24"/>
  <c r="M21" i="24"/>
  <c r="W23" i="24"/>
  <c r="N44" i="24"/>
  <c r="M44" i="24"/>
  <c r="M43" i="24"/>
  <c r="L28" i="24"/>
  <c r="M28" i="24"/>
  <c r="N24" i="24"/>
  <c r="N48" i="24"/>
  <c r="N47" i="24"/>
  <c r="L46" i="24"/>
  <c r="N45" i="24"/>
  <c r="M42" i="24"/>
  <c r="M40" i="24"/>
  <c r="L40" i="24"/>
  <c r="L39" i="24"/>
  <c r="M36" i="24"/>
  <c r="L36" i="24"/>
  <c r="M35" i="24"/>
  <c r="N34" i="24"/>
  <c r="N33" i="24"/>
  <c r="L33" i="24"/>
  <c r="N32" i="24"/>
  <c r="L32" i="24"/>
  <c r="L31" i="24"/>
  <c r="N29" i="24"/>
  <c r="L27" i="24"/>
  <c r="N26" i="24"/>
  <c r="N25" i="24"/>
  <c r="L17" i="24"/>
  <c r="M16" i="24"/>
  <c r="L14" i="24"/>
  <c r="N13" i="24"/>
  <c r="L12" i="24"/>
  <c r="L11" i="24"/>
  <c r="N11" i="24"/>
  <c r="N10" i="24"/>
  <c r="M10" i="24"/>
  <c r="M9" i="24"/>
  <c r="M7" i="24"/>
  <c r="X7" i="24"/>
  <c r="N8" i="24"/>
  <c r="N7" i="24"/>
  <c r="V19" i="24"/>
  <c r="U19" i="24"/>
  <c r="L34" i="24"/>
  <c r="N21" i="24"/>
  <c r="C21" i="24"/>
  <c r="L30" i="24"/>
  <c r="M13" i="24"/>
  <c r="N9" i="24"/>
  <c r="L38" i="24"/>
  <c r="N46" i="24"/>
  <c r="N42" i="24"/>
  <c r="C10" i="24"/>
  <c r="C18" i="24"/>
  <c r="C22" i="24"/>
  <c r="N30" i="24"/>
  <c r="L26" i="24"/>
  <c r="M38" i="24"/>
  <c r="X12" i="24"/>
  <c r="L42" i="24"/>
  <c r="L9" i="24"/>
  <c r="M26" i="24"/>
  <c r="M34" i="24"/>
  <c r="C15" i="24"/>
  <c r="M17" i="24"/>
  <c r="N17" i="24"/>
  <c r="C20" i="24"/>
  <c r="N23" i="24"/>
  <c r="N27" i="24"/>
  <c r="L41" i="24"/>
  <c r="M41" i="24"/>
  <c r="M8" i="24"/>
  <c r="N37" i="24"/>
  <c r="L29" i="24"/>
  <c r="L47" i="24"/>
  <c r="C13" i="24"/>
  <c r="C9" i="24"/>
  <c r="N43" i="24"/>
  <c r="M15" i="24"/>
  <c r="N31" i="24"/>
  <c r="L35" i="24"/>
  <c r="L43" i="24"/>
  <c r="N39" i="24"/>
  <c r="M19" i="24"/>
  <c r="M37" i="24"/>
  <c r="C7" i="24"/>
  <c r="M20" i="24"/>
  <c r="M25" i="24"/>
  <c r="M47" i="24"/>
  <c r="N35" i="24"/>
  <c r="L15" i="24"/>
  <c r="X9" i="24"/>
  <c r="L45" i="24"/>
  <c r="M12" i="24"/>
  <c r="M22" i="24"/>
  <c r="L22" i="24"/>
  <c r="L19" i="24"/>
  <c r="N19" i="24"/>
  <c r="N14" i="24"/>
  <c r="M14" i="24"/>
  <c r="X10" i="24"/>
  <c r="L48" i="24"/>
  <c r="X11" i="24"/>
  <c r="M48" i="24"/>
  <c r="X8" i="24"/>
  <c r="X23" i="24"/>
  <c r="X14" i="24"/>
  <c r="X15" i="24"/>
  <c r="X17" i="24"/>
  <c r="X19" i="24"/>
  <c r="H49" i="24"/>
  <c r="G49" i="24"/>
  <c r="F49" i="24"/>
  <c r="E49" i="24"/>
  <c r="W48" i="24"/>
  <c r="W46" i="24"/>
  <c r="W45" i="24"/>
  <c r="W44" i="24"/>
  <c r="W34" i="24"/>
  <c r="W32" i="24"/>
  <c r="X27" i="24"/>
  <c r="X28" i="24"/>
  <c r="X29" i="24"/>
  <c r="X30" i="24"/>
  <c r="X31" i="24"/>
  <c r="X36" i="24"/>
  <c r="X38" i="24"/>
  <c r="X43" i="24"/>
  <c r="X20" i="24" l="1"/>
  <c r="X48" i="24"/>
  <c r="X47" i="24"/>
  <c r="W47" i="24"/>
  <c r="X46" i="24"/>
  <c r="X45" i="24"/>
  <c r="X44" i="24"/>
  <c r="X42" i="24"/>
  <c r="W42" i="24"/>
  <c r="X41" i="24"/>
  <c r="W41" i="24"/>
  <c r="X40" i="24"/>
  <c r="W40" i="24"/>
  <c r="X39" i="24"/>
  <c r="W39" i="24"/>
  <c r="X37" i="24"/>
  <c r="W37" i="24"/>
  <c r="X35" i="24"/>
  <c r="W35" i="24"/>
  <c r="X34" i="24"/>
  <c r="X33" i="24"/>
  <c r="W33" i="24"/>
  <c r="X32" i="24"/>
  <c r="X26" i="24"/>
  <c r="W26" i="24"/>
  <c r="X25" i="24"/>
  <c r="W25" i="24"/>
  <c r="X24" i="24"/>
  <c r="W24" i="24"/>
</calcChain>
</file>

<file path=xl/sharedStrings.xml><?xml version="1.0" encoding="utf-8"?>
<sst xmlns="http://schemas.openxmlformats.org/spreadsheetml/2006/main" count="1277" uniqueCount="1022">
  <si>
    <t xml:space="preserve">APPLICANT INSTRUCTIONS </t>
  </si>
  <si>
    <t xml:space="preserve">1) Read: 
a) The Trusted research environment accreditation policy 
b) Accreditation of a trusted research environment standard operating procedure
before commencing this application and
c) The response you received from your completed Declaration of Interest Form </t>
  </si>
  <si>
    <t xml:space="preserve">2) This application must be completed by the TRE Owner. For the avoidance of doubt, where a TRE has been procured from a SaaS vendor, the TRE Owner is the procuring organisation and not the SaaS vendor.   </t>
  </si>
  <si>
    <t>3) Complete the applicant details and supplier details tabs</t>
  </si>
  <si>
    <t>4) Complete the operations and UK GDPR tabs: mandatory for all applicants. Information security tab must be completed if TRE Owner does not have ISO 27001 certification, or if scope of existing ISO 27001 certification does not cover the TRE. 
For each of the listed controls in the operations, UK GDPR and information security tabs please provide:</t>
  </si>
  <si>
    <t>a) Status</t>
  </si>
  <si>
    <t xml:space="preserve">Fill in the current status of the control:
- In place: controls are fully implemented and operational
- Planned: controls are currently being implemented or a new project is planned 
- Not in place: control is not implemented at all (please indicate in the comments the planned remediation) 
- Not applicable: where you believe the control does not apply please provide justification in the comments section. Do not select for a mandatory control 
In the case of a non-mandatory control, a status is required. </t>
  </si>
  <si>
    <t>b) Comment</t>
  </si>
  <si>
    <t xml:space="preserve">For each control, provide a description of your implementation of the control. 
All comment sections must be completed, including for all non-mandatory controls.  </t>
  </si>
  <si>
    <t xml:space="preserve">c) Control owner / due date (only required where the status is "planned" or "not in place") </t>
  </si>
  <si>
    <t>Where the status is set to "planned" or "not in place" fill in "control owner" with an owner for the implementation who is the primary contact for additional questions. 
Fill in "due date" with the final date when the control can be moved to "in place".</t>
  </si>
  <si>
    <t xml:space="preserve">5) Compile evidence for each control. Examples of the types of evidence that may be expected are indicated in the questionnaire. Submit clearly labelled evidence along with the self-assessment questionnaire. </t>
  </si>
  <si>
    <t>6) Submit completed self-assessment questionnaire (instructions on how to submit provided via email from Our Future Health in response to declaration of interest form).</t>
  </si>
  <si>
    <t xml:space="preserve">TAB INDEX </t>
  </si>
  <si>
    <t xml:space="preserve">Tab name </t>
  </si>
  <si>
    <t xml:space="preserve">Description </t>
  </si>
  <si>
    <t>Applicant guidance</t>
  </si>
  <si>
    <t xml:space="preserve">Guidance </t>
  </si>
  <si>
    <t>Instructions for applicants on how to use this document and tab index describing each tab</t>
  </si>
  <si>
    <t xml:space="preserve">Reference only  </t>
  </si>
  <si>
    <t xml:space="preserve">Definitions </t>
  </si>
  <si>
    <t xml:space="preserve">Definitions for terms found within this document </t>
  </si>
  <si>
    <t xml:space="preserve">Applicant details </t>
  </si>
  <si>
    <t xml:space="preserve">Details on various elements of the applicant </t>
  </si>
  <si>
    <t>Fill in for submission</t>
  </si>
  <si>
    <t xml:space="preserve">Supplier details </t>
  </si>
  <si>
    <t xml:space="preserve">Details on various elements of the suppliers  </t>
  </si>
  <si>
    <t xml:space="preserve">Application summary </t>
  </si>
  <si>
    <t xml:space="preserve">Tracks % completion of the controls and assessor score </t>
  </si>
  <si>
    <t xml:space="preserve">Reference only </t>
  </si>
  <si>
    <t>Principles</t>
  </si>
  <si>
    <t xml:space="preserve">Overview of the accreditation principles </t>
  </si>
  <si>
    <t>Operations</t>
  </si>
  <si>
    <t>Accreditation criteria relating to Our Future Health specific requirements</t>
  </si>
  <si>
    <t xml:space="preserve">UK GDPR </t>
  </si>
  <si>
    <t xml:space="preserve">Accreditation criteria relating to UK GDPR requirements </t>
  </si>
  <si>
    <t xml:space="preserve">Information Security  </t>
  </si>
  <si>
    <t xml:space="preserve">Accreditation criteria relating to ISO 27001 Annex A </t>
  </si>
  <si>
    <t>Fill in for submission if scope of ISO 27001 does not cover TRE and associated processes</t>
  </si>
  <si>
    <t xml:space="preserve">Version control </t>
  </si>
  <si>
    <t xml:space="preserve">Documents the versioning for the spreadsheet </t>
  </si>
  <si>
    <t>Term</t>
  </si>
  <si>
    <t xml:space="preserve">Definition </t>
  </si>
  <si>
    <t>Access Board</t>
  </si>
  <si>
    <t xml:space="preserve">An Our Future Health board responsible for developing and implementing the access process, authorising decisions about research applications to access Our Future Health resource. </t>
  </si>
  <si>
    <t>Access process</t>
  </si>
  <si>
    <t xml:space="preserve">The process by which all research studies using the Our Future Health resource are approved. Includes decisions about access to data and datasets. Our Future Health is responsible for this process, which is overseen by the Access Board.  </t>
  </si>
  <si>
    <t>Accreditation</t>
  </si>
  <si>
    <t xml:space="preserve">The process developed by Our Future Health to ensure a TRE has demonstrated sufficiently robust organisational, technical, security and administrative processes to be permitted to host a subset of the Our Future Health data to allow registered researchers to conduct an approved study. Accreditation is granted by an independent assessor to a specific TRE.  </t>
  </si>
  <si>
    <t xml:space="preserve">Accredited TRE </t>
  </si>
  <si>
    <t xml:space="preserve">A TRE that has achieved accreditation via the Our Future Health accreditation process.  </t>
  </si>
  <si>
    <t xml:space="preserve">Approved research study with recontact </t>
  </si>
  <si>
    <t xml:space="preserve">A study using the resource which requires the recontact and the obtaining of additional study specific consent and informed consent of cohort participants for recruitment into additional research studies which will either collect new data, samples or test interventions. </t>
  </si>
  <si>
    <t>Approved study</t>
  </si>
  <si>
    <t xml:space="preserve">A study or research project approved by the Access Board. Studies are approved for a fixed period of time. </t>
  </si>
  <si>
    <t>Applicant</t>
  </si>
  <si>
    <t xml:space="preserve">An TRE Owner that applies for accreditation of that TRE via the Our Future Health accreditation process.  </t>
  </si>
  <si>
    <t>Assessor</t>
  </si>
  <si>
    <t xml:space="preserve">Third party commissioned by Our Future Health to review accreditation applications, including the self-assessment questionnaire and evidence.  </t>
  </si>
  <si>
    <t>Data Protection Officer (DPO)</t>
  </si>
  <si>
    <t>Ensures, in an independent manner, that an organisation applies the laws protecting individuals' personal data. The designation, position and tasks of a DPO within an organisation are described in Articles 37, 38 and 39 of the UK General Data Protection Regulation. </t>
  </si>
  <si>
    <t>Founders Board (FB)</t>
  </si>
  <si>
    <t xml:space="preserve">An Our Future Health board made up of founding members of Our Future Health. </t>
  </si>
  <si>
    <t>Information Commissioner's Office (ICO)</t>
  </si>
  <si>
    <t xml:space="preserve">The UK’s independent authority set up to uphold information rights in the public interest, promoting openness by public bodies and data privacy for individuals. </t>
  </si>
  <si>
    <t xml:space="preserve"> </t>
  </si>
  <si>
    <t>Secure workspace</t>
  </si>
  <si>
    <t>A  persistent  data  analysis  environment  that  provides  access  to approved  data  for  registered researchers associated with an approved study</t>
  </si>
  <si>
    <t>Pseudonymised data</t>
  </si>
  <si>
    <t xml:space="preserve">Personal data that has been processed in such a way that the personal data can no longer be attributed to a specific person without the use of additional information. Pseudonymisation is a method of data de-identification. </t>
  </si>
  <si>
    <t>Registered researcher</t>
  </si>
  <si>
    <t xml:space="preserve">A person who has successfully completed the registration process and had their identity confirmed, including where necessary having had their bona fides (including their affiliation and qualifications) verified. </t>
  </si>
  <si>
    <t>Resource</t>
  </si>
  <si>
    <t xml:space="preserve">The Our Future Health data and samples; the Our Future Health TRE; the results data from any approved research project that is added to the Our Future Health TRE; and a register of plain language summaries of each approved study. </t>
  </si>
  <si>
    <t xml:space="preserve">TRE Owner </t>
  </si>
  <si>
    <t xml:space="preserve">The organisation accountable for a trusted research environment.  </t>
  </si>
  <si>
    <t>Trusted Research Environment (TRE)</t>
  </si>
  <si>
    <t>An environment that allows registered researchers working on an approved study to conduct analysis on the Our Future Health pseudonymised datasets in a secure way. It is expected that a TRE will create a separate partitioned workspace for each approved study.  A  TRE  should maintain access control and secure boundary to prevent unauthorised access to or download of data, and to maintain auditable access and usage logs.</t>
  </si>
  <si>
    <t>UK General Data Protection Regulation (UK GDPR)</t>
  </si>
  <si>
    <t xml:space="preserve">The UK’s domestic data privacy law, which took effect on 31st January 2020. The UK’s implementation of the EU GDPR.  </t>
  </si>
  <si>
    <t xml:space="preserve">Majority (in scoring guide) </t>
  </si>
  <si>
    <t xml:space="preserve">Some requirements allow tolerance when scored. The level of tolerance can be either a number or percentage, which defines the term "majority", and is based on a sliding scale:
</t>
  </si>
  <si>
    <t xml:space="preserve">Part 1.1: Applicant information - Organisation </t>
  </si>
  <si>
    <t>a</t>
  </si>
  <si>
    <t>Organisation name:</t>
  </si>
  <si>
    <t xml:space="preserve">Name of lead applicant, the TRE Owner accountable for the TRE. </t>
  </si>
  <si>
    <t>b.i</t>
  </si>
  <si>
    <t>Registered Office Address:</t>
  </si>
  <si>
    <t>b.ii</t>
  </si>
  <si>
    <t xml:space="preserve">Registered Website Address: </t>
  </si>
  <si>
    <t>c.i</t>
  </si>
  <si>
    <t>Trading status:
- public limited company 
- limited company 
- limited liability partnership 
- other partnership 
- sole trader 
- third sector 
- other (please specify your trading status below)</t>
  </si>
  <si>
    <t>c.ii</t>
  </si>
  <si>
    <t>If other please specify your trading status</t>
  </si>
  <si>
    <t>d</t>
  </si>
  <si>
    <t xml:space="preserve">Date of registration in country of origin </t>
  </si>
  <si>
    <t>e</t>
  </si>
  <si>
    <t xml:space="preserve">Company registration number (if applicable) </t>
  </si>
  <si>
    <t>f</t>
  </si>
  <si>
    <t xml:space="preserve">Charity registration number (if applicable) </t>
  </si>
  <si>
    <t>g</t>
  </si>
  <si>
    <t>Head office DUNS number (if applicable)</t>
  </si>
  <si>
    <t>h</t>
  </si>
  <si>
    <t xml:space="preserve">Registered VAT number </t>
  </si>
  <si>
    <t>i.i</t>
  </si>
  <si>
    <t xml:space="preserve">If applicable, is your organisation registered with the appropriate professional or trade register(s) in the member state where it is established? </t>
  </si>
  <si>
    <t>i.ii</t>
  </si>
  <si>
    <t xml:space="preserve">If you responded yes to 1.1(i) - (i), please provide the relevant details, including the registration number(s). </t>
  </si>
  <si>
    <t>j</t>
  </si>
  <si>
    <t xml:space="preserve">Details of immediate parent company: </t>
  </si>
  <si>
    <t xml:space="preserve">Full name of the immediate parent company </t>
  </si>
  <si>
    <t xml:space="preserve">Registered office address (if applicable) </t>
  </si>
  <si>
    <t xml:space="preserve">Registration number (if applicable) </t>
  </si>
  <si>
    <t xml:space="preserve">Head office VAT number (if applicable) </t>
  </si>
  <si>
    <t>k</t>
  </si>
  <si>
    <t xml:space="preserve">Details of ultimate parent company: </t>
  </si>
  <si>
    <t xml:space="preserve">Full name of the ultimate parent company </t>
  </si>
  <si>
    <t xml:space="preserve">Part 2: Grounds for exclusion </t>
  </si>
  <si>
    <t>2.1a</t>
  </si>
  <si>
    <t xml:space="preserve">"Please answer the following questions 2.1 and 2.2 in full.
Note that every member of a consortium and/or organisation that is being relied on to meet the selection criteria (if applicable) must complete and submit responses to questions 2.1 and 2.2.
Please indicate if, within the past five years you, your organisation or any other person who has powers of representation, decision or control in the organisation been convicted anywhere in the world of any of the offences within the summary below and listed above"			</t>
  </si>
  <si>
    <t>2.1a.i</t>
  </si>
  <si>
    <t xml:space="preserve">Participation in a criminal organisation. </t>
  </si>
  <si>
    <t>2.1a.ii</t>
  </si>
  <si>
    <t>Corruption</t>
  </si>
  <si>
    <t>2.1a.iii</t>
  </si>
  <si>
    <t>Fraud</t>
  </si>
  <si>
    <t>2.1a.iv</t>
  </si>
  <si>
    <t>Terrorist Offences or Offences linked to terrorist activities</t>
  </si>
  <si>
    <t>2.1a.v</t>
  </si>
  <si>
    <t xml:space="preserve">Money laundering or terrorist financing
</t>
  </si>
  <si>
    <t>2.1a.vi</t>
  </si>
  <si>
    <t xml:space="preserve">Child labour and other forms of trafficking in human beings </t>
  </si>
  <si>
    <t>2.1b</t>
  </si>
  <si>
    <t xml:space="preserve">If you have answered yes to question 2.1(a)(i-vi), please provide further details. </t>
  </si>
  <si>
    <t xml:space="preserve">Date of conviction, specify which of the grounds listed the conviction was for, and the reasons for conviction, </t>
  </si>
  <si>
    <t>Identity of who has been convicted.</t>
  </si>
  <si>
    <t>If the relevant documentation is available electronically please provide the web address, issuing authority, precise reference of the documents</t>
  </si>
  <si>
    <t>If you have answered Yes to any of the points above have measures been taken to demonstrate the reliability of the organisation despite the existence of a relevant ground for exclusion ? (Self-Cleaning)</t>
  </si>
  <si>
    <t>2.3a</t>
  </si>
  <si>
    <t xml:space="preserve">Has it been established, for your organisation by a judicial or administrative decision having final and binding effect in accordance with the legal provisions of any part of the United Kingdom or the legal provisions of the country in which the organisation is established (if outside the UK), that the organisation is in breach of obligations related to the payment of tax or social security contributions? </t>
  </si>
  <si>
    <t>2.3b</t>
  </si>
  <si>
    <t>If you have answered yes to question 2.3(a), please provide further details. Please also confirm you have paid, or have entered into a binding arrangement with a view to paying, the outstanding sum including where applicable any accrued interest and/or fines.</t>
  </si>
  <si>
    <t>Part 3: Scope and systems summary</t>
  </si>
  <si>
    <t>3.1a</t>
  </si>
  <si>
    <t xml:space="preserve">Name/reference of TRE to be accredited: </t>
  </si>
  <si>
    <t xml:space="preserve">Note: the accreditation exercise must be completed per TRE </t>
  </si>
  <si>
    <t>3.1b</t>
  </si>
  <si>
    <t xml:space="preserve">Country where TRE servers are located: </t>
  </si>
  <si>
    <t>Provide a high-level overview of the people, processes, systems, physical locations and suppliers that are in scope of this accreditation exercise.</t>
  </si>
  <si>
    <t>Provide a high-level network diagram of the TRE.</t>
  </si>
  <si>
    <t>Provide a high-level dataflow diagram of the TRE, detailing connection in, out, and within the environment.</t>
  </si>
  <si>
    <t>Provide a responsibility assignment matrix, or similar, for TRE Owner and suppliers listed in Supplier Details tab.</t>
  </si>
  <si>
    <t>Part 4: Certifications</t>
  </si>
  <si>
    <t>4.1a</t>
  </si>
  <si>
    <t xml:space="preserve">Does the applicant have an ISO 27001 certification? </t>
  </si>
  <si>
    <t xml:space="preserve">N.B. this certification is not mandatory </t>
  </si>
  <si>
    <t>4.1b</t>
  </si>
  <si>
    <t>If yes, what is the scope of the ISO 27001 certification? Provide the ISO 27001 i) certificate, ii) statement of applicability, and iii) Information Security Management System Framework Policy.</t>
  </si>
  <si>
    <t xml:space="preserve">Note, if ISO certification covers the TRE and associated processes, do not complete the information security tab </t>
  </si>
  <si>
    <t>Does the applicant have a Cyber Essentials or equivalent certification? If yes, what is the certification level?</t>
  </si>
  <si>
    <t>Is the TRE Owner registered with the Information Commissioner's Office? If yes, provide registration number.</t>
  </si>
  <si>
    <t xml:space="preserve">Part 5: Applicant declaration </t>
  </si>
  <si>
    <t>Lead Applicant Contact Name:</t>
  </si>
  <si>
    <t xml:space="preserve">Lead Applicant Contact Role: </t>
  </si>
  <si>
    <t>E-mail Address:</t>
  </si>
  <si>
    <t>Telephone Contact:</t>
  </si>
  <si>
    <t>Alternative Contact Name:</t>
  </si>
  <si>
    <t xml:space="preserve">Alternative Contact Role: </t>
  </si>
  <si>
    <t>I confirm the answers contained within this questionnaire are correct and accurate</t>
  </si>
  <si>
    <t xml:space="preserve">Yes / No </t>
  </si>
  <si>
    <t xml:space="preserve">Print name of authorised signatory	</t>
  </si>
  <si>
    <t>Signature</t>
  </si>
  <si>
    <t>Date</t>
  </si>
  <si>
    <t>I declare that, upon request and without delay I will provide certificates or documentary evidence referred to in this document, and that the applicant consents to review of this evidence.</t>
  </si>
  <si>
    <t>Yes / No Note: responding 'NO' would mean that the organisation could not proceed with an application</t>
  </si>
  <si>
    <t>Supplier Organisation Name</t>
  </si>
  <si>
    <t>Registered address</t>
  </si>
  <si>
    <t>Trading status</t>
  </si>
  <si>
    <t>Company registration number</t>
  </si>
  <si>
    <t>Head Office DUNS number (if applicable) </t>
  </si>
  <si>
    <t>Registered VAT number</t>
  </si>
  <si>
    <t>The role each sub- contractor will take in providing services related to the TRE</t>
  </si>
  <si>
    <t>NDA in place between TRE Owner and Supplier?</t>
  </si>
  <si>
    <t>List security certificate of Supplier (e.g. ISO 27001)</t>
  </si>
  <si>
    <t>Number of Controls</t>
  </si>
  <si>
    <t>% Completed</t>
  </si>
  <si>
    <t>UK GDPR</t>
  </si>
  <si>
    <t>Information Security</t>
  </si>
  <si>
    <t>Percentage</t>
  </si>
  <si>
    <t>Base Principle</t>
  </si>
  <si>
    <t>Principle</t>
  </si>
  <si>
    <t>In Place</t>
  </si>
  <si>
    <t>Planned</t>
  </si>
  <si>
    <t>Not in Place</t>
  </si>
  <si>
    <t>Not Applicable</t>
  </si>
  <si>
    <t>Pass Mark</t>
  </si>
  <si>
    <t>Maximum</t>
  </si>
  <si>
    <t>Assessor Score</t>
  </si>
  <si>
    <t>Below</t>
  </si>
  <si>
    <t>Equal</t>
  </si>
  <si>
    <t>Above</t>
  </si>
  <si>
    <t>Failing Requirements</t>
  </si>
  <si>
    <t>No. of requirements</t>
  </si>
  <si>
    <t>Passing Requirements</t>
  </si>
  <si>
    <t>-</t>
  </si>
  <si>
    <t>P1</t>
  </si>
  <si>
    <t>P2</t>
  </si>
  <si>
    <t>P3</t>
  </si>
  <si>
    <t>P5</t>
  </si>
  <si>
    <t>P6</t>
  </si>
  <si>
    <t>P7</t>
  </si>
  <si>
    <t>P8</t>
  </si>
  <si>
    <t>P9</t>
  </si>
  <si>
    <t>P11</t>
  </si>
  <si>
    <t>P12</t>
  </si>
  <si>
    <t>P14</t>
  </si>
  <si>
    <t>P15</t>
  </si>
  <si>
    <t>P16</t>
  </si>
  <si>
    <t>G12.1</t>
  </si>
  <si>
    <t>G12.2</t>
  </si>
  <si>
    <t>G12.3</t>
  </si>
  <si>
    <t xml:space="preserve">Number </t>
  </si>
  <si>
    <t>Accreditation principle</t>
  </si>
  <si>
    <t>Relevant tabs</t>
  </si>
  <si>
    <t xml:space="preserve">Our Future Health utilises the five safes framework: </t>
  </si>
  <si>
    <t xml:space="preserve">Checked via: </t>
  </si>
  <si>
    <t>Organisation will have document management, change management and training management processes.</t>
  </si>
  <si>
    <t>Safe people</t>
  </si>
  <si>
    <t>Researcher Registration Process</t>
  </si>
  <si>
    <t>The TRE adhere to the principle of professional secrecy where applicable.</t>
  </si>
  <si>
    <t>Safe projects</t>
  </si>
  <si>
    <t>Access Process</t>
  </si>
  <si>
    <t xml:space="preserve">SAFE SETTING </t>
  </si>
  <si>
    <t>Safe setting</t>
  </si>
  <si>
    <t>TRE Accreditation Process</t>
  </si>
  <si>
    <t xml:space="preserve">The TRE actively minimises the risk of unauthorised access and use: Only registered researchers and authorised administrative and technical staff can access the data within the TRE. </t>
  </si>
  <si>
    <t>Operations
Information security (A9)</t>
  </si>
  <si>
    <t xml:space="preserve">Safe data </t>
  </si>
  <si>
    <t xml:space="preserve">The TRE adheres to information security principles. </t>
  </si>
  <si>
    <t xml:space="preserve">Information security </t>
  </si>
  <si>
    <t xml:space="preserve">Safe outputs </t>
  </si>
  <si>
    <t>The TRE Owner is accountable for all its suppliers. </t>
  </si>
  <si>
    <t xml:space="preserve">Operations
Information security (A15) </t>
  </si>
  <si>
    <t>Procedures are in place to manage the acquisition and ingest of data, code or software into the TRE.</t>
  </si>
  <si>
    <t xml:space="preserve">The TRE provisions project specific workspaces that maintain the integrity of the provisioned data. </t>
  </si>
  <si>
    <t>All aspects of the TRE, researcher access, cloud, data usage and data exports must utilise effective logging and monitoring to record events and generate evidence.</t>
  </si>
  <si>
    <t xml:space="preserve">Operations
Information security (A12) </t>
  </si>
  <si>
    <t xml:space="preserve">The TRE will take all reasonable steps to prevent exploitation of technical vulnerabilities. </t>
  </si>
  <si>
    <t>Security events, breaches and issues will be identified, captured, documented, fixed and reported to Our Future Health.</t>
  </si>
  <si>
    <t xml:space="preserve">Information security (A16) </t>
  </si>
  <si>
    <t xml:space="preserve">Data is encrypted in transit and at rest: the TRE utilises effective cryptographic controls and supporting processes to protect the confidentiality, authenticity and/or integrity of information. </t>
  </si>
  <si>
    <t>SAFE DATA</t>
  </si>
  <si>
    <t>As the data controller, the TRE Owner is accountable for its IT environment and will comply with the UK GDPR.</t>
  </si>
  <si>
    <t xml:space="preserve">GDPR 
Operations </t>
  </si>
  <si>
    <t xml:space="preserve">The only Our Future Health data that may be stored in the TRE is pseudonymised data. </t>
  </si>
  <si>
    <t xml:space="preserve">GDPR </t>
  </si>
  <si>
    <t>Where legally necessary it must be possible to delete data from the TRE to a satisfactory standard, in the required timeframe, with proof. </t>
  </si>
  <si>
    <t>No additional data on Our Future Health participants may be linked to Our Future Health data within a TRE, except where participants have consented to such linkage as part of an approved research study with recontact.</t>
  </si>
  <si>
    <t xml:space="preserve">SAFE OUTPUTS </t>
  </si>
  <si>
    <t>It must not be possible for registered researchers or authorised users to download disclosive data from the TRE. Only non-disclosive data is subject to release from a TRE.</t>
  </si>
  <si>
    <t xml:space="preserve">Operational Criteria </t>
  </si>
  <si>
    <t>Operational Requirement Description</t>
  </si>
  <si>
    <t>Status</t>
  </si>
  <si>
    <t>Comment</t>
  </si>
  <si>
    <t>Guidance</t>
  </si>
  <si>
    <t>Control Owner</t>
  </si>
  <si>
    <t>Due Date</t>
  </si>
  <si>
    <t xml:space="preserve">Evidence Required - as appropriate </t>
  </si>
  <si>
    <t>Scoring Guide</t>
  </si>
  <si>
    <t>Assessor Notes</t>
  </si>
  <si>
    <t>Principle 1</t>
  </si>
  <si>
    <t>TRE Owner will have document management, change management and training management processes</t>
  </si>
  <si>
    <t>O1.1</t>
  </si>
  <si>
    <t xml:space="preserve">A document management process shall be in place. Policies shall at the very least meet minimum legal standards, and statutory, regulatory or contractual obligations. Policies shall be reviewed and updated at regular intervals. </t>
  </si>
  <si>
    <t>Policies, procedures and work instructions used to govern processes in the organisation must be published, kept up to date and reviewed at standard intervals or if significant changes occur, have version control, and be easy to access. Policies shall meet the standards of GDPR and contractual obligations with Our Future Health. Organisation must declare other statutory or regulatory obligations. Regular review of documents must ensure policies and procedures keep pace with evolving external disclosure threat landscape.</t>
  </si>
  <si>
    <t>• Policies, procedures and work instructions governing document management process plus evidence of the process in action via existing documents.
• Evidence of discovery and tracking of current applicable legal, statutory, regulatory requirements.</t>
  </si>
  <si>
    <t>0 = no/informal document management processes/policies
1 = formal document management processes/policies but inconsistent usage
2 = formal document management processes/policies with consistent usage
3 = formal document management processes/policies with consistent usage and regular reviews</t>
  </si>
  <si>
    <t>O1.2</t>
  </si>
  <si>
    <t>Suitable mechanisms shall be implemented that ensure all staff are required to read and accept current policies, and an audit trail is maintained.</t>
  </si>
  <si>
    <t xml:space="preserve">Policies, procedures and work instructions used to govern training or on-boarding. Description of how this is logged. </t>
  </si>
  <si>
    <t>• Training or on-boarding process.
• Evidence that all staff have read and accepted applicable policy (in last 12 months)</t>
  </si>
  <si>
    <t>0 = no policies/onboarding process
1 = formal onboarding process, staff read policies, but no requirement to sign/accept
2 = formal onboarding process, staff read policies, staff sign/accept, Majority (refer to definitions) of records signed in last 12 months and remaining 5% with reasonable justification as to why not signed
3 = formal onboarding process, staff read policies, staff sign/accept, all records signed in last 12 months</t>
  </si>
  <si>
    <t>O1.3</t>
  </si>
  <si>
    <t>Mechanisms shall be in place to ensure that revisions to policies and procedures are communicated promptly such that all staff are aware of the latest guidance.</t>
  </si>
  <si>
    <t xml:space="preserve">Policies, procedures and work instructions used to govern processes in the organisation must be published, kept up to date, have version control, and be easy to access. Mechanism to update staff must be in place. Staff should be aware of the process by which they agree to policy updates.  </t>
  </si>
  <si>
    <t xml:space="preserve">• Evidence that policies and procedures are up to date and that  staff have read and accepted the latest versions, in line with training / document management policy. </t>
  </si>
  <si>
    <t>0 = no/informal review of policies, no  communication
1 = formal review of policies, no communication
2 = formal review of policies, Majority (refer to definitions) of staff acknowledgement of new policies
3 = formal review of policies, all of staff acknowledge new policies</t>
  </si>
  <si>
    <t>O1.4</t>
  </si>
  <si>
    <t xml:space="preserve">Staff shall have appropriate skills and experience for the work they are required to carry out in relation to the TRE. </t>
  </si>
  <si>
    <t>Provide details that the skills/experience of the admin/technical staff who work within the TRE are appropriate to the role descriptions.</t>
  </si>
  <si>
    <t>• Provide evidence of administrative records of staff who meet requirements, in terms of experience, training, qualifications and skills. 
•  Provide evidence that only staff with the right set of skills and experience perform  tasks.</t>
  </si>
  <si>
    <t>0 = no tracking of employee skills and experience
1 = tracking of employee skills and experience
2 = tracking of employee skills and experience, Majority (refer to definitions) of staff with appropriate skills
3 = tracking of employee skills and experience, all of staff with appropriate skills</t>
  </si>
  <si>
    <t>O1.5</t>
  </si>
  <si>
    <t>All users shall receive appropriate information security education and training, as relevant for their job function, in the past 12 months.</t>
  </si>
  <si>
    <t xml:space="preserve">What mechanisms are in place to provide security guidance and information governance training to staff upon onboarding and on an ongoing basis?
</t>
  </si>
  <si>
    <t>0 = no/informal information security education and training
1 = formal information security education and training
2 = formal information security education and training, Majority (refer to definitions) of staff receive training in past 12 months, remaining 5% have reasonable justification as to why not completed
3 = formal information security education and training, all of staff receive training in past 12 months</t>
  </si>
  <si>
    <t>Principle 2</t>
  </si>
  <si>
    <t>The TRE adheres to the principle of professional secrecy where applicable.</t>
  </si>
  <si>
    <t>O2.1</t>
  </si>
  <si>
    <t xml:space="preserve">A common law of confidentiality (professional secrecy) policy and supporting processes shall be in place. </t>
  </si>
  <si>
    <t xml:space="preserve">Policy must apply to the TRE and all related processes. Policy must apply to the conduct of registered researchers and administrative and technical staff. Staff must be trained in the policy.  </t>
  </si>
  <si>
    <t>• Confidentiality/professional secrecy policy.</t>
  </si>
  <si>
    <t>0 = no/informal confidentiality policy and supporting processes
1 = formal confidentiality policy and supporting processes
2 = formal confidentiality policy and supporting processes, Majority (refer to definitions) of staff signed and agreed
3 = formal confidentiality policy and supporting processes, all staff signed and agreed</t>
  </si>
  <si>
    <t>Principle 3</t>
  </si>
  <si>
    <t>The TRE actively minimises the risk of unauthorised access and use: Only registered researchers and authorised administrative and technical staff can access the data within the TRE.</t>
  </si>
  <si>
    <t>O3.1</t>
  </si>
  <si>
    <t>Access to the TRE shall follow the principle of least privilege, must explicitly require registered researchers to be added for access once they have completed the Our Future Health researcher registration process, and must be in line with Access Board approvals.</t>
  </si>
  <si>
    <t xml:space="preserve">Asset owners should determined appropriate access control rules, access rights and restrictions for specific user roles towards their assets, with the amount of detail and the strictness of controls reflecting the associated information security risks. 
Data access model must start from all access being blocked, and required and authorised access is explicitly added based on the researcher registration process.
</t>
  </si>
  <si>
    <t>• Access management policy, procedure or standards
• Audit process for completion of researcher registration.</t>
  </si>
  <si>
    <t>0 = no/informal process for registered researchers' access to be added
1 = formal process for registered researchers' access to be added
2 = formal process for registered researchers' access to be added, Majority of researchers with access have been registered
3 = formal process for registered researchers' access to be added, all of researchers with access have been registered</t>
  </si>
  <si>
    <t>O3.2 (ISO 27001 A.9.2.1 and A.9.2.2)</t>
  </si>
  <si>
    <t>Formal user access provisioning/deprovisioning processes shall be implemented to assign and revoke access rights to the TRE and associated processes.</t>
  </si>
  <si>
    <t>Following account creation, is a formal process in place to assign the appropriate access level based on job need?</t>
  </si>
  <si>
    <t>• JML (Joiners, Leavers, Movers) Process or policy documentation
• Associated workflows (e.g. HR process flow or IT service management controls)</t>
  </si>
  <si>
    <t>0 = no/informal provisioning/deprovisioning processes
1 = formal provisioning/deprovisioning processes
2 = formal provisioning/deprovisioning processes, Majority of users with necessary access
3 = formal provisioning/deprovisioning processes, all of users with necessary access</t>
  </si>
  <si>
    <t>O3.3 (ISO 27001 A.9.2.6)</t>
  </si>
  <si>
    <t>The access rights of all TRE users shall be removed within 12 hours of the termination of their employment, contract, or agreement, or another reason for their removal from the TRE or access to data, such as the completion of an Approved Study, or adjusted upon change.</t>
  </si>
  <si>
    <t>Is a process in place to revoke rights for a leaver? For a staff member that is changing roles, is removal of rights reviewed as part of the change process?</t>
  </si>
  <si>
    <t>0 = no/informal process to remove access rights within 12 hours
1 = formal process to remove access rights within 12 hours
2 = formal process to remove access rights within 12 hours, Majority of users with necessary access
3 = formal process to remove access rights within 12 hours, all of users with necessary access</t>
  </si>
  <si>
    <t>O3.4 (ISO 27001 A.9.2.4)</t>
  </si>
  <si>
    <t>Secure login procedures shall be used to gain access to the TRE and other relevant systems and applications. Secret authentication information e.g. usernames and passwords will be formally managed and users required to adhere to organisational processes.</t>
  </si>
  <si>
    <t>Are formal processes in place when communicating sensitive information such as passwords? This may include requiring new passwords to be immediately reset for example.</t>
  </si>
  <si>
    <t>• Access management policy, procedure or standards
• Password policy, procedure (unless referenced in the above).</t>
  </si>
  <si>
    <t>0 = insecure login procedures/authentication information not formally managed
1 = secure login procedures/authentication information formally managed
2 = secure login procedures/authentication information formally managed, users required to adhere to processes
3 = secure login procedures/authentication information formally managed, users required to adhere to processes, with appropriate technical controls enforced</t>
  </si>
  <si>
    <t>O3.5 (ISO 27001 A.9.2.5)</t>
  </si>
  <si>
    <t>Only registered researchers and authorised administrative and technical staff can access the data within the TRE. The access rights of all users shall be reviewed at regular intervals. Any data administrator shall be able to know the status of any users’ access to data.</t>
  </si>
  <si>
    <t xml:space="preserve">Is a review process in place to compare expected levels to access, to currently assigned access on live systems?
Both manager and user should agree on the access rights. If there is any disagreement, access should be removed. </t>
  </si>
  <si>
    <t>• Access management policy, procedure or standards.</t>
  </si>
  <si>
    <t>0 = no/informal policy/process restricting access to data within the TRE to specific staff and registered researchers 
1 = formal policy/process restricting access to data within the TRE to specific staff and registered researchers 
2 = formal policy/process restricting access to data within the TRE to specific staff and registered researchers with review of user access rights, Majority of users with appropriate access
3 = formal policy/process restricting access to data within the TRE to specific staff and registered researchers with review of user access rights, all of users with appropriate access</t>
  </si>
  <si>
    <t>O3.6</t>
  </si>
  <si>
    <t>Administrative accounts shall be restricted to only those that require them and then used only for administrative duties and not day to day tasks.</t>
  </si>
  <si>
    <t>Administrative accounts are accounts associated people who are not registered researchers.
Are elevated users rights (such as local administrator, or system administration group membership) controlled and allocated based on least privilege? Role based access control should be used. Any top level admin account is locked in a password safe and only used in circumstances such as data recovery or to manage admin access for other users, if access was lost or damaged for example.</t>
  </si>
  <si>
    <t>• Process for allocation of privilege level accounts (unless referenced in above).</t>
  </si>
  <si>
    <t>0 = no separation of administrator privileges
1 = separation of administrator privileges
2 = separation of administrator privileges, administrators aware of responsibilities
3 = separation of administrator privileges, administrators aware of responsibilities, with appropriate technical controls enforced</t>
  </si>
  <si>
    <t>Principle 5</t>
  </si>
  <si>
    <t xml:space="preserve">The TRE Owner is accountable for all its suppliers. </t>
  </si>
  <si>
    <t>O5.1</t>
  </si>
  <si>
    <t xml:space="preserve">The TRE Owner shall have a robust due diligence process in place to ensure all third party suppliers meet or exceed all relevant accreditation criteria and requirements specified by Our Future Health. The organisation shall be accountable for the supplier. </t>
  </si>
  <si>
    <t>Third party suppliers include intra-group companies. 
Organisation third party assurance process should ensure that all Our Future Health criteria are applied throughout the supply chain that delivers the overall solution.</t>
  </si>
  <si>
    <t>•  Third party policy / procedures for onboarding and continuing review.
•  Evidence of communication or process to match suppliers security to Our Future Health requirements, such as assessment examples.</t>
  </si>
  <si>
    <t>0 = no/informal third party due diligence process
1 = formal third party due diligence process
2 = formal third party due diligence process, Majority of suppliers meet or exceed all relevant accreditation criteria
3 = formal third party due diligence process, all of suppliers meet or exceed all relevant accreditation criteria</t>
  </si>
  <si>
    <t>O5.2 (ISO 27001 A.15.1.1)</t>
  </si>
  <si>
    <t>Information security requirements for mitigating the risks associated with supplier’s access to the  trusted research environment and associated processes shall be agreed with the supplier and documented.</t>
  </si>
  <si>
    <t>Specific policy and process is in place to define the approach to manage supply chain relationships. This should include both initial onboarding, and ongoing maintenance and potential future offboarding.
All 3rd party applications using technologies like OIDC/OAuth2 to access TRE-managed data must first demonstrate a level of reasonable security to be part of an authentication handshake.</t>
  </si>
  <si>
    <t xml:space="preserve">• Risk assessment and controls for supplier's access to the TRE </t>
  </si>
  <si>
    <t>0 = no/informal information security requirements related to supplier access to the TRE
1 = formal information security requirements related to supplier access to the TRE
2 = formal information security requirements related to supplier access to the TRE, risks identified with Majority mitigated
3 = formal information security requirements related to supplier access to the TRE, risks identified with all mitigated</t>
  </si>
  <si>
    <t>O5.3 (ISO 27001 A.15.2.1)</t>
  </si>
  <si>
    <t>TRE Owner shall monitor supplier service delivery on an ongoing basis. Organisation shall review and audit supplier service delivery and assurance information where it applies to the TRE and related processes, on an annual basis.</t>
  </si>
  <si>
    <t xml:space="preserve">Service management should be in place to monitor services are meeting operational and security requirements over time. Third Party assurance is subject to a minimum of an annual review process. </t>
  </si>
  <si>
    <t>• Third party policy / procedures for onboarding and continuing review.
• Evidence of communication or process to match suppliers security to Our Future Health requirements, such as assessment examples.</t>
  </si>
  <si>
    <t>0 = no/informal review of supplier service delivery
1 = formal review of supplier service delivery
2 = formal review of supplier service delivery, annual
3 = formal review of supplier service delivery, annual and ongoing</t>
  </si>
  <si>
    <t>O5.4 (ISO 27001 A.15.2.2)</t>
  </si>
  <si>
    <t>Changes to the provision of services related to the TRE and associated processes by suppliers, including maintaining and improving existing information security policies, procedures and controls, shall be managed, taking account of the criticality of business information, systems and processes involved and re-assessment of risks.
Where OFH criteria or requirements are updated, any in scope suppliers must be reviewed to ensure they continue to meet or exceed these changes in line with the TRE accreditation change control standard operating procedure.</t>
  </si>
  <si>
    <t>Changes to requirements that occur between annual intervals, should be communicated and if necessary remediated within a reasonable timeframe (based on the complexity of any change requirements).</t>
  </si>
  <si>
    <t>• Supplier Information Security Policy</t>
  </si>
  <si>
    <t>0 = no/informal change process for services related to the TRE
1 = formal change process for services related to the TRE
2 = formal change process for services related to the TRE, Majority of changes necessary/approved/completed
3 = formal change process for services related to the TRE, all of changes necessary/approved/completed</t>
  </si>
  <si>
    <t>Principle 6</t>
  </si>
  <si>
    <t>O6.1</t>
  </si>
  <si>
    <t>Procedures must be in place to identify errors or discrepancies in data sharing from the Our Future Health primary data store into the TRE. A process and SLA must be in place to notify Our Future Health of errors. A process and SLA must be in place to delete data received in error as per principle 14.</t>
  </si>
  <si>
    <t>Errors or discrepancies in data sharing could include: data which was not requested by the organisation being transferred into the TRE; data not covered by a data sharing agreement being transferred into the TRE; data not approved by the Access Board being transferred into the TRE.</t>
  </si>
  <si>
    <t>• Data Handling policy / process
• Detail of data handling process steps to detect  issues, if not included above.</t>
  </si>
  <si>
    <t>0 = no procedure to identify errors or discrepancies in data sharing
1 = informal procedure to identify errors or discrepancies in data sharing
2 = formal procedure to identify errors or discrepancies in data sharing
3 = formal procedure to identify errors or discrepancies in data sharing, SLA to notify OFH in place</t>
  </si>
  <si>
    <t>O6.2</t>
  </si>
  <si>
    <t>Data retention and deletion processes, must consider all instances of data including archives, backup copies in rotation to other media or services, and snapshots of data to ensure consistent data handling.</t>
  </si>
  <si>
    <t>Where a data deletion activity is required, deletion must include all nearline and offline backup or archive locations. Where full deletion of data is subject to delays due to backup process (such as rotation of backup media), all timescales must be communicated to Our Future Health for review and monitoring.</t>
  </si>
  <si>
    <t>•  Data Handling and disposal policy, procedure and process information.</t>
  </si>
  <si>
    <t>0 = no/informal data retention and deletion processes
1 = formal data retention and deletion processes
2 = formal data retention and deletion processes, covering most data
3 = formal data retention and deletion processes, covering all data</t>
  </si>
  <si>
    <t>Principle 7</t>
  </si>
  <si>
    <t>O7.1</t>
  </si>
  <si>
    <t>TRE provisions restricted project specific workspaces for every approved study, that maintain the integrity of the provisioned data. In multi-tenant and multi-user environments, security controls should ensure proper logical separation of registered researchers and their data access.</t>
  </si>
  <si>
    <t xml:space="preserve"> There is a specific workspace for every approved study. The workspace shall be isolated from the rest of the TRE, such that actions within an individual workspace (malicious or otherwise) solely impact that workspace</t>
  </si>
  <si>
    <t>• Access management policy, procedure or standards
• System architecture relating to researcher workspace
• Internal or vendor documentation detailing segregation controls in operation.</t>
  </si>
  <si>
    <t>0 = no workspaces
1 = defined workspaces, no separation
2 = defined workspaces and separation per project enforced via appropriate technical controls
3 = defined workspaces and separation per project enforced via appropriate technical controls, with technical assurance</t>
  </si>
  <si>
    <t>O7.3</t>
  </si>
  <si>
    <t>Data within the TRE shall only be available in a secure workspace. It shall not be possible for registered researchers to access data within the TRE but outside a secure workspace.</t>
  </si>
  <si>
    <t xml:space="preserve">There is no "general pool" of Our Future Health data in the TRE.   </t>
  </si>
  <si>
    <t>0 = no workspaces
1 = defined workspaces, no separation
2 = defined workspaces and separation enforced via appropriate technical controls
3 = defined workspaces and separation enforced via appropriate technical controls, with technical assurance</t>
  </si>
  <si>
    <t>O7.4</t>
  </si>
  <si>
    <t xml:space="preserve">There shall be a mechanism to ensure that each approved study uses the correct data release. </t>
  </si>
  <si>
    <t xml:space="preserve">New projects must use the latest data release from Our Future Health. Projects will have access to all data releases released throughout the project lifecycle. </t>
  </si>
  <si>
    <t>• Data management policy / process documentation</t>
  </si>
  <si>
    <t>0 = no mechanism to ensure that each approved study uses the correct data release
1 = mechanism to ensure that each approved study uses the correct data release
2 = mechanism to ensure that each approved study uses the correct data release, cross-check of datasets
3 = mechanism to ensure that each approved study uses the correct data release, cross-check of datasets, with technical assurance</t>
  </si>
  <si>
    <t>O7.5</t>
  </si>
  <si>
    <t xml:space="preserve">Data shall not be transferred between approved studies or secure workspaces. </t>
  </si>
  <si>
    <t xml:space="preserve">The Our Future Health access board must approve the data for a study. The data is then transferred from the Our Future Health primary data store into the secure workspace within the TRE. Data must not be transferred between workspaces, must not be transferred between approved studies, and must  not be made available to researchers who did not receive approvals from the access board. </t>
  </si>
  <si>
    <t>• Process or mechanism prohibiting the transfer of data between studies and workspaces</t>
  </si>
  <si>
    <t>0 = no mechanism to ensure that data cannot be transferred between approved studies
1 = mechanism to ensure that data cannot be transferred between approved studies
2 = mechanism to ensure that data cannot be transferred between approved studies, cross-check of datasets
3 = mechanism to ensure that data cannot be transferred between approved studies, cross-check of datasets, with technical assurance</t>
  </si>
  <si>
    <t>O7.6</t>
  </si>
  <si>
    <t>Secure workspaces shall have strict access control.</t>
  </si>
  <si>
    <t xml:space="preserve">Registered researchers should only be able to access secure workspaces in line with Our Future Health access board approvals. </t>
  </si>
  <si>
    <t>• Access management policy, procedure or standards
• Access approval process flow
• Access management audit / authorised user list</t>
  </si>
  <si>
    <t>0 = no workspaces
1 = defined workspaces, insufficient access control
2 = defined workspaces, sufficient access control via appropriate technical controls
3 = defined workspaces, sufficient access control via appropriate technical controls, with technical assurance</t>
  </si>
  <si>
    <t>Principle 8</t>
  </si>
  <si>
    <t>O8.1</t>
  </si>
  <si>
    <t>Technical logging and monitoring shall exist to support the following goals.  
Logs may be checked as part of a) security event, b) annual account management meeting, c) audit as per TRE accreditation change control standard operating procedure d) audit requirement from 3rd party
Goals: 
a - To ensure only allowed personnel and registered researchers have accessed the TRE and allowed projects 
b - To ensure only allowed personnel have completed allowed tasks 
c - To ensure security obligations upheld  
d - To confirm that required data deletion has occurred
e - To confirm only allowed data export has occurred</t>
  </si>
  <si>
    <t xml:space="preserve">Logging mechanisms must be in place such that logging is stored for a reasonable retention period to support audit and investigation.
Logging mechanisms should be independent to production platforms and services, and access limited to only those roles that require audit review access.
</t>
  </si>
  <si>
    <t>• Event logging / audit policy and process documentation
• Incident response handling process
• Access management audit / authorised user list</t>
  </si>
  <si>
    <t>0 = no event logging or monitoring
1 = event logging or monitoring
2 = event logging or monitoring, covering at least 3 goals from a through e
3 = event logging or monitoring, covering all goals</t>
  </si>
  <si>
    <t>O8.2</t>
  </si>
  <si>
    <t xml:space="preserve">Administrative monitoring processes shall exist to support the following goals.  
May be checked as part of a) security event, b) annual account management meeting, c) audit as per TRE accreditation change control standard operating procedure d) audit requirement from 3rd party
Goals: 
a - To ensure data being used only as per project approvals from access committee 
b - To ensure no unauthorised data linkage has been attempted or achieved
c - To ensure no re-identification has been attempted or achieved  </t>
  </si>
  <si>
    <t>0 = no administrative monitoring
1 = administrative monitoring
2 = administrative monitoring, covering at least 2 goals from a through c
3 = administrative monitoring, covering all goals</t>
  </si>
  <si>
    <t>O8.3</t>
  </si>
  <si>
    <t xml:space="preserve">Clear and transparent processes shall be in place to monitor research projects and researcher activity, for the purpose of preventing, identifying and rectifying researcher deviation from agreed project scope. </t>
  </si>
  <si>
    <t xml:space="preserve">These processes should feed into the requirement for researchers to provide a written report on the progress of all approved studies to Our Future Health annually, as described in the Researcher T&amp;Cs. </t>
  </si>
  <si>
    <t>• Mechanisms to monitor researchers and research. 
• Mechanisms to report project deviations.</t>
  </si>
  <si>
    <t>0 = no/informal processes to monitor projects and researcher activity
1 = formal processes to monitor projects and researcher activity
2 = formal processes to monitor projects and researcher activity, enforced via appropriate administrative or technical controls
3 = formal processes to monitor projects and researcher activity, enforced via appropriate administrative or technical controls, with technical assurance</t>
  </si>
  <si>
    <t>O8.4</t>
  </si>
  <si>
    <t xml:space="preserve">Logging shall be stored in an external system and be preserved for analysis. Events shall be fully traceable to a time, a source device, target system/process/tool and to a user. </t>
  </si>
  <si>
    <t>Data logged to the external system must allow analysis in a structured way, for example to support data handling incident investigation.</t>
  </si>
  <si>
    <t>• Logging and monitoring policy
• Log storage system design documents</t>
  </si>
  <si>
    <t>0 = no logging and monitoring
1 = logging and monitoring, stored within the TRE
2 = logging and monitoring, stored within the TRE, with actions fully accountable to users
3 = logging and monitoring, stored outside of  the TRE, with actions fully accountable to users</t>
  </si>
  <si>
    <t>Principle 9</t>
  </si>
  <si>
    <t>O9.1</t>
  </si>
  <si>
    <t>The TRE shall take all reasonable steps to prevent exploitation of technical vulnerabilities through layered defence via security controls and detection technologies</t>
  </si>
  <si>
    <t xml:space="preserve">Organisation will apply detection capability such as host / service level, network detection, passive detection to flag vulnerabilities and potential malicious activity.
Patch and vulnerability management process shall consider operating system, application and third party updates as well as imported libraries and hardware updates such as firmware or bios level. </t>
  </si>
  <si>
    <t>• Vulnerability / Patch Management policy and process
• Vulnerability detection / Security testing policy and process</t>
  </si>
  <si>
    <t>0 = no attempts to prevent exploitation
1 = attempts to prevent exploitation, not defence in depth
2 = attempts to prevent exploitation, defence in depth enforced via appropriate technical controls, with detection
3 = attempts to prevent exploitation, defence in depth enforced via appropriate technical controls, with detection and technical assurance</t>
  </si>
  <si>
    <t>O9.2</t>
  </si>
  <si>
    <t>Information about technical vulnerabilities of the trusted research environment and associated processes being used shall be obtained in a timely fashion, the organisation’s exposure to such vulnerabilities evaluated and appropriate measures taken to address the associated risk.</t>
  </si>
  <si>
    <t>Are systems and processes in place to detect and report current vulnerabilities for remediation?
This may include update mechanisms, vulnerability scanning tools and information sources for updates based on deployed vendors.</t>
  </si>
  <si>
    <t>• Vulnerability management process
• Examples of vendor communications</t>
  </si>
  <si>
    <t>0 = no knowledge of technical vulnerabilities
1 = knowledge of technical vulnerabilities
2 = knowledge of technical vulnerabilities, evaluated with mitigation plans in place
3 = knowledge of technical vulnerabilities, evaluated, and all mitigated</t>
  </si>
  <si>
    <t>O9.3</t>
  </si>
  <si>
    <t>Where alternative backup or disaster recovery services are commissioned, equivalent security controls to production environments shall be active prior to movement of live services.</t>
  </si>
  <si>
    <t>Where cold or warm standby solutions are deployed, matched security controls to that of the production environment must be in place before any researcher access or data processing activity is granted.
Hot standby or replicated environments, that hold copies of information should be covered by the same controls as production environments at all times.</t>
  </si>
  <si>
    <t>•  Third party policy / procedures for onboarding and continuing review.
•  Disaster Recovery / Business Continuity policy, process, and documentation such as playbooks</t>
  </si>
  <si>
    <t>0 = no DR/BC
1 = DR/BC plans in place
2 = DR/BC plans in place, process to apply security controls to production prior to moving live services
3 = DR/BC plans in place, process to apply security controls to production prior to moving live services, with successful testing</t>
  </si>
  <si>
    <t>O9.4</t>
  </si>
  <si>
    <t xml:space="preserve">Assurance activities appropriate to the level of risk shall be performed for the TRE, for example penetration testing or vulnerability scanning with remediation. </t>
  </si>
  <si>
    <t xml:space="preserve">Assurance activities should be related to the scope of this accreditation exercise.  </t>
  </si>
  <si>
    <t xml:space="preserve">•  Risk assessment 
•  Assurance documentation 
•  Remediation plans </t>
  </si>
  <si>
    <t>0 = no assurance activities
1 = assurance activities are taking place but they are not sufficient to the level of risk 
2 = assurance activities appropriate to the level of risk, however, there are no evaluation and/or no remediation of identified issues
3 = assurance activities appropriate to the level of risk, results are evaluated, and where required issues are remediated or appropriate remediation plans are in place</t>
  </si>
  <si>
    <t>Principle 11</t>
  </si>
  <si>
    <t xml:space="preserve">O11.1 (A.10.1.1 and A.10.1.2) </t>
  </si>
  <si>
    <t xml:space="preserve">A policy on the use of cryptographic controls for the protection of information related to the TRE and associated processes shall be in place. The use, protection and lifetime of cryptographic keys shall be implemented throughout their whole lifecycle.  </t>
  </si>
  <si>
    <t>Have specific minimum requirements been documented for the use of encryption to protect data in transit or at rest? Examples include full disk encryption, and acceptable encryption levels for VPN and TLS service connections. Is the process to manage any keys formally documented? Does the process consider key rotation following administrator leavers or if compromise is suspected?</t>
  </si>
  <si>
    <t>• Cryptography policy and associated process and guidance.</t>
  </si>
  <si>
    <t>0 = no/informal policy on the use of cryptographic controls
1 = formal policy on the use of cryptographic controls
2 = formal policy on the use of cryptographic controls covering the TRE and associated processes
3 = formal policy on the use of cryptographic controls covering the TRE and associated processes, with appropriate technical controls</t>
  </si>
  <si>
    <t>O11.2</t>
  </si>
  <si>
    <t>Monitoring of cryptographic standards must be in place, that consider current vulnerability and strong encryption best practice information. This should feedback to current configuration standards to adapt encryption levels over time as required.</t>
  </si>
  <si>
    <t>Changes to acceptable cryptographic process and configuration should consider current vendor and security source information. Where specific ciphers or algorithms are no longer supported, or subject to specific vulnerabilities, configurations and encryption use should be remediated as appropriate.</t>
  </si>
  <si>
    <t>• Configuration standards relating to device and service cryptography
• Cryptographic standards for minimum accepted levels.</t>
  </si>
  <si>
    <t>0 = no/ad-hoc monitoring of cryptographic standards
1 = monitoring of cryptographic standards, no knowledge of best practices
2 = monitoring of cryptographic standards, knowledge of best practices
3 = monitoring of cryptographic standards, best practices implemented</t>
  </si>
  <si>
    <t>O11.3</t>
  </si>
  <si>
    <t>Encryption of data in transit is required both across public services and private network connections (such as connections between components or web services) to prevent Man In The Middle (MitM) attacks from compromised systems.</t>
  </si>
  <si>
    <t>0 = data in transit not encrypted
1 = data in transit encrypted, weak encryption
2 = data in transit encrypted, encryption best practices applied to all services
3 = data in transit encrypted, encryption best practices applied to all services, with regular review</t>
  </si>
  <si>
    <t>O11.4</t>
  </si>
  <si>
    <t xml:space="preserve">Data is encrypted at rest. The TRE must utilise effective cryptographic controls, encryption key management, and supporting processes to protect the confidentiality, authenticity and/or integrity of information. </t>
  </si>
  <si>
    <t xml:space="preserve">Though the data in the TRE will be de-identified, encryption key management is required as part of your encryption at rest strategy. </t>
  </si>
  <si>
    <t>• Cryptography management policy or process
• Vendor or internal documentation relating to key management.</t>
  </si>
  <si>
    <t>0 = data at rest not encrypted or weak encryption 
1 = data at rest encrypted, and key management strategy in place 
2 = data at rest encrypted, encryption best practices applied and key management strategy in place 
3 = data at rest encrypted, encryption best practices applied, TRE Owner managed keys in place, with regular review</t>
  </si>
  <si>
    <t>O11.5</t>
  </si>
  <si>
    <t>Any staff leavers or role changes applicable to staff with full access to private key information should require key rotation. Systems should be configured to allow low disruption key changes, to support this activity.</t>
  </si>
  <si>
    <t>Processes should be in place that ensure all staff with direct access to private key material, no longer have access once they leave the organisation. This may be implemented through changes to key material, or use of controls such as split key responsibility during normal key operations.</t>
  </si>
  <si>
    <t>• JML (Joiners, Leavers, Movers) Process or policy documentation
• Cryptography management policy or process</t>
  </si>
  <si>
    <t>0 = no/informal process for key rotation when staff with access leaves
1 = formal process for key rotation when staff with access leaves, high potential disruption
2 = formal process for key rotation when staff with access leaves, low potential disruption
3 = formal process for key rotation when staff with access leaves, no disruption</t>
  </si>
  <si>
    <t>Principle 12</t>
  </si>
  <si>
    <t>As the data controller, the TRE Owner is accountable for its IT environment and will comply with the UK GDPR.</t>
  </si>
  <si>
    <t>O12.1</t>
  </si>
  <si>
    <t xml:space="preserve">Use of the cloud is conditional on the cloud providers adherence to the UK GDPR international transfer restrictions, and the cloud providers being unable to access decrypted data and the cloud providers being subject to equivalent security controls where there is shared responsibility. </t>
  </si>
  <si>
    <t>• Cloud provider security and governance information
• Cloud provider responsibility matrix</t>
  </si>
  <si>
    <t>0 = UK GDPR international transfer restrictions not adhered to
1 = UK GDPR international transfer restrictions adhered to, potential for cloud providers to access decrypted data
2 = UK GDPR international transfer restrictions adhered to, cloud providers cannot access decrypted data
3 = UK GDPR international transfer restrictions adhered to, cloud providers cannot access decrypted data, all security controls in place</t>
  </si>
  <si>
    <t>O12.2</t>
  </si>
  <si>
    <t xml:space="preserve">At all times UK GDPR international transfer restrictions must be adhered to. </t>
  </si>
  <si>
    <t xml:space="preserve">As the Our Future Health dataset concerns UK citizens, UK GDPR international transfer restrictions must be adhered to. </t>
  </si>
  <si>
    <t>International transfer policies / procedures / process steps.</t>
  </si>
  <si>
    <t>0 = UK GDPR international transfer restrictions not tracked or adhered to
1 = UK GDPR international transfer restrictions tracked but not adhered to
2 = UK GDPR international transfer restrictions adhered to
3 = UK GDPR international transfer restrictions adhered to, with regular review</t>
  </si>
  <si>
    <t>Principle 14</t>
  </si>
  <si>
    <t xml:space="preserve">Where legally necessary it must be possible to delete data from the TRE to a satisfactory standard, in the required timeframe, with proof. </t>
  </si>
  <si>
    <t>O14.1</t>
  </si>
  <si>
    <t>Data can be deleted to a satisfactory standard when required by Our Future Health; in the required timeframe; with proof.</t>
  </si>
  <si>
    <t xml:space="preserve">Data deletion actions should be subject to robust audit process.
Where deletion includes the decommissioning of media and services, that involves third parties this action must be certified and traceable.
</t>
  </si>
  <si>
    <t>• Audit trails of data deletion activity
• Secure destruction certification (physical media)
• Data handling process for record removal</t>
  </si>
  <si>
    <t>0 = no/informal process to delete data from the TRE
1 = formal process to delete data from the TRE within the required timeframe
2 = formal process to delete data from the TRE within the required timeframe, with verification
3 = formal process to delete data from the TRE within the required timeframe, with verification and audit trail</t>
  </si>
  <si>
    <t>O14.2</t>
  </si>
  <si>
    <t>Data deletion process for data at rest on file storage, must follow Our Future Health requirements for a suitable secure deletion process where the data will not be recoverable once removed.</t>
  </si>
  <si>
    <t>Data deletion processes must consider any underlying storage hardware or processes, to ensure that any hard deletion is irreversible. 
Examples include the use of vendor specific tools for SSD storage, where standard secure wipe tools would leave artefacts on the devices that could be recovered.</t>
  </si>
  <si>
    <t>• Data handling policy and process
• Vendor or internal documentation relating to secure deletion process for all in scope storage and services.</t>
  </si>
  <si>
    <t>0 = no/informal process to delete data at rest
1 = formal process to delete data at rest, data recoverable after deletion
2 = formal process to delete data at rest, data not recoverable after deletion
3 = formal process to delete data at rest with verification, data not recoverable after deletion</t>
  </si>
  <si>
    <t>Principle 15</t>
  </si>
  <si>
    <t>No additional data on Our Future Health participants may be linked to Our Future Health data within a TRE, except where participants have consented to such linkage as part of an approved approved research study with recontact.</t>
  </si>
  <si>
    <t>O15.1</t>
  </si>
  <si>
    <t xml:space="preserve">Processes and policies exist to prevent linkage of Our Future Health data to additional data on Our Future Health participants in the TRE, unless with specific consent as part of an approved research study with recontact. </t>
  </si>
  <si>
    <t xml:space="preserve">Researchers will sign an agreement with Our Future Health upon registration whereby they agree not to link Our Future Health data to additional data on Our Future Health participants within the TRE. This agreement must be upheld by the structure and working practices within the TRE. </t>
  </si>
  <si>
    <t>• Descriptions, mechanisms, processes or policies describing how data linkage is discouraged / prevented
• Mechanisms for detecting data linkage</t>
  </si>
  <si>
    <t>0 = no/informal processes/policies to prevent unauthorised data linkage
1 = formal processes/policies to prevent unauthorised data linkage
2 = formal processes/policies to prevent unauthorised data linkage, with approved and tracked mechanisms/exceptions
3 = formal processes/policies to prevent unauthorised data linkage, with approved and tracked mechanisms/exceptions</t>
  </si>
  <si>
    <t>Principle 16</t>
  </si>
  <si>
    <t xml:space="preserve"> It must not be possible for registered researchers or authorised users to download disclosive data from the TRE. Only non-disclosive data is subject to release from a TRE.</t>
  </si>
  <si>
    <t xml:space="preserve">O16.1 </t>
  </si>
  <si>
    <t>There shall be technical controls in place to prevent unauthorised egress of Our Future Health data, as specified in the Our Future Health data export principles.</t>
  </si>
  <si>
    <t xml:space="preserve">TRE Owner must adhere to the Our Future Health data export principles. 
Evidence must be provided that data downloads are controlled. </t>
  </si>
  <si>
    <t>• Data Export / Statistical disclosure policy and procedure / process
• Work instruction or similar demonstrating how organisation will adhere to OFH policy.</t>
  </si>
  <si>
    <t>0 = Disclosive data can leave the TRE
1 = Disclosive and non-disclosive data can leave the TRE
2 = Technical controls prevent disclosive data leaving the TRE; non-disclosive data can leave the TRE, no authorisation processes
3 = Technical controls prevent disclosive data leaving the TRE; non-disclosive data can leave the TRE, authorisation processes in place</t>
  </si>
  <si>
    <t>O16.2</t>
  </si>
  <si>
    <t xml:space="preserve">Registered researchers shall never be able to download data from the TRE except via the data export process. </t>
  </si>
  <si>
    <t>This includes a ban on data download from all software packages, e.g. Jupyter, across the TRE.</t>
  </si>
  <si>
    <t xml:space="preserve">• Risk assessment and associated controls/mitigations for all methods of data egress from TRE </t>
  </si>
  <si>
    <t>0 = no/informal data export process
1 = formal data export process, can be bypassed
2 = formal data export process, cannot be bypassed
3 = formal data export process, cannot be bypassed</t>
  </si>
  <si>
    <t>O16.3</t>
  </si>
  <si>
    <t>There shall be administrative controls in place to prevent unauthorised egress of Our Future Health data, as specified in the Our Future Health data export principles.</t>
  </si>
  <si>
    <t>0 = Disclosive data can leave the TRE
1 = Disclosive and non-disclosive data can leave the TRE
2 = Administrative controls prevent disclosive data leaving the TRE; non-disclosive data can leave the TRE, no authorisation processes
3 = Administrative controls prevent disclosive data leaving the TRE; non-disclosive data can leave the TRE, authorisation processes in place</t>
  </si>
  <si>
    <t xml:space="preserve">Base Principle </t>
  </si>
  <si>
    <t xml:space="preserve">Criteria reference </t>
  </si>
  <si>
    <t xml:space="preserve">Criteria description </t>
  </si>
  <si>
    <t>GDPR reference number and further reference information </t>
  </si>
  <si>
    <t xml:space="preserve">Comment </t>
  </si>
  <si>
    <t>Evidence Required - as appropriate</t>
  </si>
  <si>
    <t>Control owner</t>
  </si>
  <si>
    <t>Due date</t>
  </si>
  <si>
    <t xml:space="preserve">Scoring Guide </t>
  </si>
  <si>
    <t xml:space="preserve">Pass Mark </t>
  </si>
  <si>
    <t>Assessor Fail</t>
  </si>
  <si>
    <t>TRE Owner is registered, as appropriate, with the relevant supervisory authority</t>
  </si>
  <si>
    <t>Proof of registration: can be independently verified by Our Future Health from publicly available sources</t>
  </si>
  <si>
    <t> </t>
  </si>
  <si>
    <t>The TRE Owner will have policies, procedures and processes in place to ensure and be able to demonstrate compliance with the UK GDPR’s principles of: </t>
  </si>
  <si>
    <t>Chapter II 
Article 5.1</t>
  </si>
  <si>
    <t>n/a</t>
  </si>
  <si>
    <t>G12.1.1</t>
  </si>
  <si>
    <t>lawfulness, fairness and transparency; </t>
  </si>
  <si>
    <t>Chapter II 
Article 5.1.a</t>
  </si>
  <si>
    <t xml:space="preserve">Our Future Health wants to satisfy itself prior to initiating the data transfer of pseudonymised data that the recipient TRE has identified its lawful processing ground and has robust processes in place to ensure transparency opposite the impacted Research Participants to ensure its processing is fair. 
For approved research studies with recontact: concise, intelligible public facing materials presented in an easily accessible format using clear and plain language are important, including references as appropriate to the risks, benefits, rules and safeguards in relation to the proposed processing and how Research Participants can exercise their UK GDPR rights (where applicable). </t>
  </si>
  <si>
    <t>Copies of written policy and procedure documents; completed Data Protection Impact Assessment signed-off by the DPO, including for example: (i) identification of the lawful processing ground (any Legitimate Impact Assessment); (ii) copies of Fair Processing Notices satisfying requirements of Arts.12 and 14 for Stage I studies; and (iii) copies of materials from any (a) public engagement / awareness activities; and/or (b) Art.36 prior consultation activities with the relevant supervisory authority  </t>
  </si>
  <si>
    <t>0 = no evidence of relevant written policies and procedures submitted
1 = written policies and procedures submitted but either not complete, incoherent (e.g., contradictory) or not relevant
2 = full suite of cogent policies and procedures submitted, including a completed Data Protection Impact Assessment (with Legitimate Interest Assessment) and copies of Fair Processing Notices for Stage I and II studies submitted or made available
3 = all of items submitted to score 2 and in additional proof of public engagement activities (undertaken or planned) and any evidence of engagement with relevant data protection supervisory authority on medical research topics (e.g., ICO's sandbox)</t>
  </si>
  <si>
    <t>G12.1.2</t>
  </si>
  <si>
    <t>purpose limitation; </t>
  </si>
  <si>
    <t>Chapter II 
Article 5.1.b</t>
  </si>
  <si>
    <t>The pseudonymised study data should only be available for use by the Registered Researchers for the research purpose: (i) approved by the Access Committee; and (ii) in accordance with the TRE's Fair Processing Notice and should not be further processed in an incompatible manner </t>
  </si>
  <si>
    <t>Copies of written policy and procedure documents ensuring compliance with purpose use limitation including for example proof of: (i) effective processes to adhere to the restrictions laid down by the Access Committee; and (ii) existence of up to date Records of Processing Activity database (x-ref 12.2.4) including a record of the approved purposes of the processing; (iii) effective routine deletion processes in operation to delete the study data when they should be deleted; (iv) effective access controls to ensure only authorised Registered Researchers have access to the study data for the approved purpose </t>
  </si>
  <si>
    <t>0 = no evidence of relevant written policies and procedures submitted
1 = written policies and procedures submitted but either not complete, incoherent (e.g., contradictory) or not relevant
2 = full suite of cogent policies and procedures submitted, and proof of existence of complete and up to date RoPA
3 = all items submitted to score 2 and in addition proof of effective procedures to achieve deletion and limit and monitor access controls</t>
  </si>
  <si>
    <t>G12.1.3</t>
  </si>
  <si>
    <t>data minimisation; </t>
  </si>
  <si>
    <t>Chapter II 
Article 5.1.c</t>
  </si>
  <si>
    <t>The TRE will only receive the study data which has been approved for release by the Access Committee after it has scrutinised the application (including whether the requested data are strictly necessary to achieve the ethically approved research purpose). This inbuilt safeguard should be supplemented by appropriate policies and procedures for approved research studies with recontact. 
Further requirement referenced in O6.1.</t>
  </si>
  <si>
    <t>Copies of written policy and procedure documents describing approved research studies with recontact adherence to data minimisation.</t>
  </si>
  <si>
    <t>0 = no evidence of written policies and procedures for Stage II studies submitted
1 = written policies and procedures submitted but either not complete, incoherent (e.g., contradictory) or not relevant
2 = full suite of cogent policies and procedures to ensure data minimisation in Stage II studies submitted 
3 = all items submitted to score 2 and in addition proof of effectiveness of data minimisation procedures e.g., results of internal or external audit </t>
  </si>
  <si>
    <t>G12.1.4</t>
  </si>
  <si>
    <t>data accuracy; </t>
  </si>
  <si>
    <t>Chapter II 
Article 5.1.d</t>
  </si>
  <si>
    <t xml:space="preserve">Applicants are not required to comment on this criterion as this is the responsibility of Our Future Health during data acquisition processes.  </t>
  </si>
  <si>
    <t>The TRE will only receive the pseudonymised study data which has been approved for release by the Access Committee after it has scrutinised and approved the Registered Researcher's application. The objective accuracy of the data volunteered directly by the Research Participant cannot be independently verified but will be subject to a level of assessment to screen out implausible values e.g. self-reported ages over 100 years.</t>
  </si>
  <si>
    <t xml:space="preserve">Applicants are not required to provide evidence on this criterion as this is the responsibility of Our Future Health during data acquisition processes.  </t>
  </si>
  <si>
    <t>G12.1.5</t>
  </si>
  <si>
    <t>storage limitation; </t>
  </si>
  <si>
    <t>Chapter II Article 5.1.d</t>
  </si>
  <si>
    <t xml:space="preserve">The TRE will only receive pseudonymised data in the first instance. The study data may need to be kept for a defined period after the research study has completed in order to comply with other regulations to ascertain retrospectively the integrity of the research in the future. It is the responsibility of the data controller to keep the study data as required. </t>
  </si>
  <si>
    <t>Copies of written policy and procedure documents to ensure compliance with the principle of storage limitation including for example proof of effective processes to:  (i) delete data when they are no longer necessary for the research purpose; (ii) put in place technical and organisation measures to safeguard study data when they need to be kept for longer periods of time (for regulatory purposes) so that access to them is controlled to prevent (a) inappropriate re-use contrary to the purpose limitation principle; and (b) breach of confidentiality</t>
  </si>
  <si>
    <t>0 = no evidence of written policies and procedures submitted
1 = written policies and procedures submitted but either not complete, incoherent (e.g., contradictory) or not relevant
2 = full suite of cogent policies and procedures to ensure data deletion when it is no longer necessary for "research purposes" 
3 = all items submitted to score 2 and in addition proof of procedures to limit access to research data kept for regulatory purposes (i.e., no longer subject to active processing) to ensure no inappropriate re-use and/or breach of confidentiality/privacy</t>
  </si>
  <si>
    <t>G12.1.6</t>
  </si>
  <si>
    <t>integrity and confidentiality. </t>
  </si>
  <si>
    <t>Chapter II Article 5.1.f</t>
  </si>
  <si>
    <t xml:space="preserve">Applicants are not required to comment on this criterion. </t>
  </si>
  <si>
    <t>Applicants will not be required to provide evidence for this criteria, as evidence will be gathered an assessed as part of the IT and security accreditation criteria.</t>
  </si>
  <si>
    <t>The TRE Owner will have policies, procedures and processes in place to ensure: </t>
  </si>
  <si>
    <t>G12.2.1</t>
  </si>
  <si>
    <t>the appropriate exercise by research participants of their data subject rights; </t>
  </si>
  <si>
    <t>Chapter III
Articles 12-23</t>
  </si>
  <si>
    <t>Depending upon the lawful basis relied upon, certain data subject rights become exercisable. Some of the exercisable rights have restrictions placed upon them in certain circumstances. 
Study using data and/or samples collected in line with Our Future Health protocol:
OFH will hold the key to re-identify the data.
Our Future Health will be solely responsible for executing data subject access requests, which we will consider on a case-by-case basis to identify whether exercise of the rights would threaten the integrity of the research.
If a participant approaches a TRE Owner with a DSAR, the TRE Owner will have no way to know whether the participant is part of the research. The TRE Owner should direct the participant to Our Future Health, and we will execute the request.
Approved research studies with recontact:
For approved research studies with recontact, the TRE Owner will be responsible for DSAR for the data held under specific consent for the approved research study with recontact. 
If a participant in a approved research studies with recontact contacts Our Future Health with a DSAR, we will direct the participant to the TRE Owner. The TRE Owner will be responsible for enacting the DSAR.</t>
  </si>
  <si>
    <t>Copies of written policy and procedure documents to ensure compliance with the data subject rights within legally imposed timelines, including for example proof of effective processes to:  (i) assess whether certain rights are exercisable in given circumstances; (ii) whether exercisable rights have permissible restrictions; (iii) satisfy the exercise of the rights as necessary; (iv) maintain an audit trail of when and how the rights were satisfied; and (v) a log of all rights requests received and how they were dealt with</t>
  </si>
  <si>
    <t>0 = no evidence of written policies and procedures submitted
1 = written policies and procedures submitted but either not complete, incoherent (e.g., contradictory) or not relevant
2 = full suite of cogent policies and procedures to ensure effective exercise of their data subject rights, including factors to be considered on a case by case basis when seeking to rely on restrictions to the individual's exercise of their rights depending upon the lawful processing ground relied upon 
3 = all items submitted to score 2 and in addition proof of existence of an audit trail of how rights requests were handled and a log of all requests received</t>
  </si>
  <si>
    <t>G12.2.2</t>
  </si>
  <si>
    <t>the compliant engagement of suitable processors; </t>
  </si>
  <si>
    <t>Chapter IV
Article 28</t>
  </si>
  <si>
    <t xml:space="preserve">A TRE should only engage a processor under suitable contractual arrangements </t>
  </si>
  <si>
    <t>Copies of written policy and procedure documents to ensure compliance with the due diligence and other Art.28 requirements when the TRE is engaging a third party processor, including for example proof of effective processes to:  (i) impose a suitable written contract on the processor which meets all the Art.28 requirements; and (ii) deals effectively with data deletion/retention at the end of the contract. OFH may ask to see non-commercially sensitive excerpts from such contracts </t>
  </si>
  <si>
    <t>0 = no evidence of written policies and procedures submitted
1 = written policies and procedures submitted but either not complete, incoherent (e.g., contradictory) or not relevant
2 = full suite of cogent policies and procedures to ensure effective due diligence is undertaken on prospective processors and proof of effective process to ensure suitable written terms and conditions are entered into, including evidence of processor agreements for key suppliers that store/process data (e.g. cloud service providers)
3 = all items submitted to score 2 and in addition proof of existence of suitably worded contracts (either applicant's precedents or redacted copies of existing contracts)</t>
  </si>
  <si>
    <t>G12.2.3</t>
  </si>
  <si>
    <t>international data transfers to non-adequate third countries offer essentially  equivalent guarantees; and </t>
  </si>
  <si>
    <t>Chapter V
Article 44-49</t>
  </si>
  <si>
    <t>The onward transfer of the de-identified pseudonymised data is tightly controlled under contract with the importer. TREs may transfer the de-identified pseudonymised data to their affiliates, processors and Registered Researchers who may be located in non-adequate third countries only under the tightly prescribed circumstances as enumerated in the contract so as not to undermine the level of protection afforded to the Research Participants under the UK GDPR</t>
  </si>
  <si>
    <t>Copies of written policy and procedure documents to ensure compliance with the Chapter V requirements when the TRE is transferring de-identified pseudonymous data to non-adequate third countries, including for example proof of effective processes to:  (i) assess whether transfers may be made on the basis of an adequacy decision or approved Binding Corporate Rules; or (ii) ensure the transferred data are protected by appropriate safeguards on the condition that enforceable data subject rights and effective legal remedies are available to the Research Participants</t>
  </si>
  <si>
    <t>0 = no evidence of written policies and procedures submitted
1 = written policies and procedures submitted but either not complete, incoherent (e.g., contradictory) or not relevant
2 = full suite of cogent policies and procedures to ensure suitable mechanisms are in place (inc. suitably worded contracts) with data importers 
3 = all items submitted to score 2 and in addition proof of existence of Transfer Impact Assessments having been undertaken and the results reflected in the mechanism relied upon to comply with the impact of Schrems II judgement on Chapter V responsibilities</t>
  </si>
  <si>
    <t>G12.2.4</t>
  </si>
  <si>
    <t>its Records of Processing Activities is complete and kept up to date; and</t>
  </si>
  <si>
    <t>Chapter IV
Article 30</t>
  </si>
  <si>
    <t>In order to help demonstrate compliance with the UK GDPR each TRE should maintain full records of its processing activities in accordance with Art.30. The TRE is obliged to co-operate with the relevant supervisory authority and make those records available for review upon request to assist the relevant supervisory authority in monitoring the TRE's compliance with its legal obligations</t>
  </si>
  <si>
    <t>Copies of written policy and procedure documents to ensure compliance with the Art.30 requirements, including for example proof of effective processes to:  (i) create, maintain and update at appropriate intervals a database satisfying the Art.30 requirements.  Our Future Health may ask to see non-commercially sensitive excerpts from such database</t>
  </si>
  <si>
    <t>0 = no evidence of written policies and procedures submitted
1 = written policies and procedures submitted but either not complete, incoherent (e.g., contradictory) or not relevant
2 = full suite of cogent policies and procedures to ensure existence and completion population of applicant's RoPA with necessary details  
3 = all items submitted to score 2 and in addition proof of effectiveness of existing procedures by disclosure of redacted excerpts of the applicant's RoPA</t>
  </si>
  <si>
    <t>G12.2.5</t>
  </si>
  <si>
    <t>Personal data breaches are notified as appropriate. </t>
  </si>
  <si>
    <t>Chapter IV
Article 33-34</t>
  </si>
  <si>
    <t>Although the data in the TRE are pseudonymised there remains a residual risk of a breach which may be likely to result in a risk to the rights and freedoms of the Research Participants. Therefore, it is appropriate that the TRE is prepared to react appropriately to incidents (including the unauthorised reversal of the pseudonym) and assess within 72 hours of an incident whether notification to the relevant supervisory authority is necessary (and in time, whether notification to the impacted Research Participants would also be appropriate)</t>
  </si>
  <si>
    <t>Copies of written policy and procedure documents to ensure compliance with the Art.33 and 34 requirements, including for example proof of effective processes to:  (i) monitor for unauthorised access to the de-identified (pseudonymised) data; (ii) respond within legally mandated timelines to incidents. OFH may ask to see non-commercially sensitive excerpts from lessons learned from real/simulated response exercises </t>
  </si>
  <si>
    <t>0 = no evidence of written policies and procedures submitted
1 = written policies and procedures submitted but either not complete, incoherent (e.g., contradictory) or not relevant
2 = full suite of cogent policies and procedures to ensure applicant monitors for unauthorised access to the pseudonymous data (including monitoring for proof of unlawful reversal of the pseudonym) and can respond in a lawfully prescribed manner to a confirmed security breach within legally mandated timelines 
3 = all items submitted to score 2 and in addition proof of existence of "dry runs" or mock responses to simulated breaches</t>
  </si>
  <si>
    <t xml:space="preserve">The TRE Owner will appoint a suitable Data Protection Officer in line with Art. 37 of the UK GDPR who will: </t>
  </si>
  <si>
    <t>Chapter IV
Article 37-39</t>
  </si>
  <si>
    <t>Because the TRE's core activities include the large scale processing of pseudonymised special category health data it shall appoint a DPO with expert knowledge of data protection law and practices to assist the TREs management to monitor its compliance with the UK GDPR in an independent manner  </t>
  </si>
  <si>
    <t>Copy of role / job description and CV of current DPO</t>
  </si>
  <si>
    <t xml:space="preserve"> 0 = no evidence of role / job description / CV of current DPO 
1 = role / job description / CV submitted but either not complete, incoherent (e.g., contradictory) or not relevant
2 =  role / job description and CV submitted; documentation appropriate 
3 = role / job description and CV submitted; documentation appropriate </t>
  </si>
  <si>
    <t>G12.3.1</t>
  </si>
  <si>
    <t>be involved as appropriate with necessary Data Protection Impact  Assessments (and any prior regulatory consultations); and </t>
  </si>
  <si>
    <t>Chapter IV
Article 35-36</t>
  </si>
  <si>
    <t>Where the TRE's processing operations are likely to result in a high risk to the rights and freedoms of the Research Participants the TRE should carry out a DPIA in order to evaluate those risks. Where the conclusion of the DPIA is that the TRE cannot suitably mitigate the high risks by application of appropriate measures in terms of available technology and costs of implementation, a consultation with the relevant supervisory authority should be initiated prior to the processing</t>
  </si>
  <si>
    <t>Copies of written policy and procedure documents to ensure compliance with the Art.35 and 36 requirements, including for example proof of effective processes to:  (i) engage the DPO at the right time; (ii) assess appropriately all the elements of Art.35(7), including where appropriate seeking the views of wider stakeholders (e.g., the public and/or patient representative groups); (iii) revisit the DPIA at periodic intervals, including at least when there is a material change to the risks represented by the processing. Our Future Health may ask to see non-commercially sensitive excerpts from completed DPIAs  </t>
  </si>
  <si>
    <t>0 = no evidence of written policies and procedures submitted
1 = written policies and procedures submitted but either not complete, incoherent (e.g., contradictory) or not relevant
2 = full suite of cogent policies and procedures to ensure effective and timely engagement of the DPO and the relevant supervisory authority (where necessary), the applicant's template DPIA  
3 = all items submitted to score 2 and in addition proof of existence of existing or planned engagement with the public (patient representative groups) and the revisiting of existing DPIAs at suitable periodic intervals to ensure the continued suitability and robustness of the risk mitigation measures </t>
  </si>
  <si>
    <t xml:space="preserve"> G12.3.2</t>
  </si>
  <si>
    <t>facilitate the TRE’s implementation of appropriate technical and organisational measures in an effective manner and the integration of necessary safeguards to protect the rights and freedoms of research participants (“Data Protection by Design and Default”). </t>
  </si>
  <si>
    <t>Chapter IV
Article 25</t>
  </si>
  <si>
    <t>The TRE should adopt policies, procedures and processes to meet the data protection principles and integrate them in an effective manner to comply with the requirements of the UK GDPR and protect the rights and freedoms of the Research Participants. In particular the TRE should implement technical and organisational measures to ensure that: (i) by default only pseudonymised data which are necessary for each specific research purpose are processed in the TRE (including the amount of pseudonymous data collected, the extent of their processing, the period of their storage and their accessibility); (ii) any personal information capable of identifying directly any participant (including in relation to approved research studies with recontact iii) is stored and processed outside of the TRE in a logically separate and segmented manner</t>
  </si>
  <si>
    <t>Copies of written policy and procedure documents to ensure compliance with the Art.25 requirements, including for example proof of effective processes to:  (i) ensure that by default only pseudonymised data which are necessary for each specific research study are processed in the TRE (including the amount of pseudonymous  data collected, the extent of their processing, the period of their storage and their accessibility to Registered Researchers); (ii) vet and approve applications to become a Registered Researcher; (iii) ensure only pseudonymised data are processed within the TRE and more directly identifying participant information is stored and processed in a logically separate and segmented environment; (iv) comply with the requirements of criteria 12.1.1 -&gt; 12.1.6</t>
  </si>
  <si>
    <t>0 = no evidence of written policies and procedures submitted
1 = written policies and procedures submitted but either not complete, incoherent (e.g., contradictory) or not relevant
2 = full suite of cogent policies and procedures to ensure by default all the data protection principles in relation to the pseudonymised data in the TRE are complied with, including by having applicant researchers vetted, and their applications assessed by a suitably composed group of qualified professionals
3 = all items submitted to score 2 and in addition proof of existence of logical segregation between directly identifiable participant data and the pseudonymised version in the TRE and suitable protective measures are in place guarding the coding mechanism from unauthorised access</t>
  </si>
  <si>
    <t xml:space="preserve">Note to applicants </t>
  </si>
  <si>
    <t>All answers in the Information Security tab should be given specifically relating to the scope of the accreditation as defined in Applicant Details Part 3.</t>
  </si>
  <si>
    <t>Control No</t>
  </si>
  <si>
    <t>Control Title</t>
  </si>
  <si>
    <t>ISO27001 - Annex A Control Description</t>
  </si>
  <si>
    <t>Required?</t>
  </si>
  <si>
    <t>Information security policies - Management direction for information security</t>
  </si>
  <si>
    <t>To provide management direction and support for information security in accordance with business requirements and relevant laws and regulations.</t>
  </si>
  <si>
    <t>A.5.1.1</t>
  </si>
  <si>
    <t>Policies for information security</t>
  </si>
  <si>
    <t>A set of policies for information security should be defined, approved by management, published and communicated to employees and relevant external parties.</t>
  </si>
  <si>
    <t>Please confirm that formal information security policies are in place, and provide an overview of the mechanism to communicate these policies to all applicable parties.</t>
  </si>
  <si>
    <t xml:space="preserve">Mandatory only if ISO 27001 certification not in place, or if achieved ISO 27001 certification does not have the TRE and associated processes in scope. </t>
  </si>
  <si>
    <t>0 = no/informal information security policies
1 = formal information security policies
2 = formal, published, information security policies
3 = formal, published, information security policies approved and signed by management</t>
  </si>
  <si>
    <t>Organisation of information security - Internal organisation</t>
  </si>
  <si>
    <t>To establish a management framework to initiate and control the implementation and operation of information security within the organisation.</t>
  </si>
  <si>
    <t>A.6.1.1</t>
  </si>
  <si>
    <t>Information security roles and responsibilities</t>
  </si>
  <si>
    <t>All information security responsibilities shall be defined and allocated.</t>
  </si>
  <si>
    <t>Provide details of all information security roles, from Chief Information Security Officer (or equivalent) through incident and vulnerability management to third party incident contacts.</t>
  </si>
  <si>
    <t>0 = no/informal definitions of security roles and responsibilities
1 = formal definitions of security roles and responsibilities
2 = formal definitions of security roles and responsibilities, and responsibilities accepted by those with defined roles
3 = formal definitions of security roles and responsibilities - responsibilities accepted and roles reviewed at appropriate intervals (regular intervals or major changes)</t>
  </si>
  <si>
    <t>A.6.1.2</t>
  </si>
  <si>
    <t>Segregation of duties</t>
  </si>
  <si>
    <t>Conflicting duties and areas of responsibility shall be segregated to reduce opportunities for unauthorized or unintentional modification or misuse of the organisation’s assets.</t>
  </si>
  <si>
    <t>Has the principal of 'Least privilege' been applied to ensure all users have only the minimal access to complete their job role?</t>
  </si>
  <si>
    <t>0 = no/informal definitions for segregation of duties
1 = formal definitions for segregation of duties, insufficient segregation
2 = formal definitions for segregation of duties
3 = formal definitions for segregation of duties, regular review of definitions</t>
  </si>
  <si>
    <t>Organisation of information security - Mobile devices and teleworking</t>
  </si>
  <si>
    <t>To ensure the security of teleworking and use of mobile devices.</t>
  </si>
  <si>
    <t>A.6.2.1</t>
  </si>
  <si>
    <t>Mobile device policy</t>
  </si>
  <si>
    <t>A policy and supporting security measures shall be adopted to manage the risks introduced by using mobile devices.</t>
  </si>
  <si>
    <t>Are systems in place to protect mobile devices including phones, tablets and laptop devices outside of the organisation offices?</t>
  </si>
  <si>
    <t>0 = no/informal mobile device policy
1 = formal mobile device policy
2 = formal, published, mobile device policy that considers security measures
3 = formal, published, mobile device policy that considers security measures and staff are aware of controls and responsibilities</t>
  </si>
  <si>
    <t>A.6.2.2</t>
  </si>
  <si>
    <t>Teleworking</t>
  </si>
  <si>
    <t>A policy and supporting security measures shall be implemented to protect information accessed, processed or stored at teleworking sites.</t>
  </si>
  <si>
    <t>What specific guidance and controls are in place to protect organisations staff that work remotely in some capacity?</t>
  </si>
  <si>
    <t>0 = no/informal teleworking policy
1 = formal teleworking policy
2 = formal, published, teleworking policy that considers security measures
3 = formal, published, teleworking policy that considers security measures and staff are aware of controls and responsibilities</t>
  </si>
  <si>
    <t>Human resource security - Prior to employment</t>
  </si>
  <si>
    <t>To ensure that employees and contractors understand their responsibilities and are suitable for the roles for which they are considered.</t>
  </si>
  <si>
    <t>A.7.1.1</t>
  </si>
  <si>
    <t>Screening</t>
  </si>
  <si>
    <t xml:space="preserve">Background verification checks on all candidates for employment shall be carried out in accordance with relevant laws, regulations and ethics and shall be proportional to the business requirements, the classification of the information to be accessed and the perceived risks. </t>
  </si>
  <si>
    <t>What are the standard checks in place prior to hiring new staff? Examples include work history, DBS checks and ID checks.</t>
  </si>
  <si>
    <t>0 = no/informal background verification checks
1 = formal process to complete verification checks
2 = formal process to complete verification checks, with results scrutinized
3 = formal process to complete verification checks, with results scrutinized and checks reviewed at appropriate intervals (regular intervals or major changes to employee's situation)</t>
  </si>
  <si>
    <t>A.7.1.2</t>
  </si>
  <si>
    <t>Terms and conditions of employment</t>
  </si>
  <si>
    <t>The contractual agreements with employees and contractors shall state their and the organisation’s responsibilities for information security.</t>
  </si>
  <si>
    <t>Is there an identifiable link between a signed contract of employment, and the requirement for staff to adhere to all applicable security policy?</t>
  </si>
  <si>
    <t>0 = no/informal agreement between the organisation and employee for responsibilities for information security
1 =formal agreement between the organisation and employee for responsibilities for information security
2 = formal agreement between the organisation and employee for responsibilities for information security, with signed declaration by the employee
3 = formal agreement between the organisation and employee for responsibilities for information security, with signed declaration by the employee, annually</t>
  </si>
  <si>
    <t>Human resource security - During employment</t>
  </si>
  <si>
    <t>To ensure that employees and contractors are aware of and fulfil their information security responsibilities.</t>
  </si>
  <si>
    <t>A.7.2.3</t>
  </si>
  <si>
    <t>Disciplinary process</t>
  </si>
  <si>
    <t>There shall be a formal and communicated disciplinary process in place to take action against employees who have committed an information security breach.</t>
  </si>
  <si>
    <t>Are breaches of information security specifically linked to the organisation disciplinary process?</t>
  </si>
  <si>
    <t>Mandatory only if ISO 27001 certification not in place, or if achieved ISO 27001 certification does not have the TRE and associated processes in scope.</t>
  </si>
  <si>
    <t>0 = no disciplinary process
1 = informal disciplinary process
2 = formal disciplinary process
3 = formal disciplinary process that includes information security violations</t>
  </si>
  <si>
    <t>Human resource security - Termination and change of employment</t>
  </si>
  <si>
    <t>To protect the organisation’s interests as part of the process of changing or terminating employment.</t>
  </si>
  <si>
    <t>A.7.3.1</t>
  </si>
  <si>
    <t>Termination or change of employment responsibilities</t>
  </si>
  <si>
    <t>Information security responsibilities and duties that remain valid after termination or change of employment shall be defined, communicated to the employee or contractor and enforced.</t>
  </si>
  <si>
    <t>Are specific information security clauses included in contract clauses such as confidentiality clauses?</t>
  </si>
  <si>
    <t>0 = no/informal information security responsibilities defined after termination
1 = formal information security responsibilities defined for after termination
2 = formal information security responsibilities defined after termination, communicated and signed by the employee
3 = formal information security responsibilities defined after termination, communicated and signed by the employee, and defined processes to enforce</t>
  </si>
  <si>
    <t>Asset management - Responsibility for assets</t>
  </si>
  <si>
    <t>To identify organisational assets and define appropriate protection responsibilities.</t>
  </si>
  <si>
    <t>A.8.1.3</t>
  </si>
  <si>
    <t>Acceptable use of assets</t>
  </si>
  <si>
    <t>Rules for the acceptable use of information and of assets associated with information and information processing facilities shall be identified, documented and implemented.</t>
  </si>
  <si>
    <t>Has specific acceptable use guidance been communicated to all staff?</t>
  </si>
  <si>
    <t>0 = no/informal definitions for acceptable use of assets
1 = formal definitions for acceptable use of assets
2 = formal, published, definitions for acceptable use of assets
3 = formal, published, definitions for acceptable use of assets, communicated and signed by the employee</t>
  </si>
  <si>
    <t>Access control - Business requirements of access control</t>
  </si>
  <si>
    <t>To limit access to information and information processing facilities.</t>
  </si>
  <si>
    <t>A.9.1.2</t>
  </si>
  <si>
    <t>Access to networks and network services</t>
  </si>
  <si>
    <t>Users shall only be provided with access to the network and network services that they have been specifically authorized to use.</t>
  </si>
  <si>
    <t>Is access to networks and services controlled through mechanisms such as authenticated VPN / Wireless or technologies like conditional access for cloud services?</t>
  </si>
  <si>
    <t>0 = no/informal policies that define provisioning of access to network services
1 = formal procedure to create accounts and assign appropriate access rights, user rights based on job role
2 = formal procedure to create accounts and assign appropriate access rights, user rights based on job role, enforced with appropriate technical controls
3 = formal procedure to create accounts and assign appropriate access rights, user access rights based on job role, enforced with appropriate technical controls, reviewed at least annually</t>
  </si>
  <si>
    <t>Access control - User responsibilities</t>
  </si>
  <si>
    <t>To make users accountable for safeguarding their authentication information.</t>
  </si>
  <si>
    <t>A.9.3.1</t>
  </si>
  <si>
    <t>Use of secret authentication information</t>
  </si>
  <si>
    <t>Users shall be required to follow the organisation’s practices in the use of secret authentication information.</t>
  </si>
  <si>
    <t>Is guidance provided or technical controls such as password managers to secure sensitive information and provide high security password suggestions?</t>
  </si>
  <si>
    <t>0 = no/informal password handling policy
1 = password policy in place
2 = password policy in place and communicated to users
3 = password policy in place, communicated to users, password manager solution used and enforced</t>
  </si>
  <si>
    <t>Access control - System and application access control</t>
  </si>
  <si>
    <t>To prevent unauthorized access to systems and applications.</t>
  </si>
  <si>
    <t>A.9.4.3</t>
  </si>
  <si>
    <t>Password management system</t>
  </si>
  <si>
    <t>Password management systems shall be interactive and shall ensure quality passwords.</t>
  </si>
  <si>
    <t>Are approved password management tools provided to all staff?</t>
  </si>
  <si>
    <t>0 = resources in the TRE do not require authentication
1 = resources in the TRE require authentication
2 = all resources in the TRE require individual user IDs, strong passwords, change password on first log on, and hash passwords prior to storage or transmission
3 = all resources in the TRE enforce individual user IDs, strong passwords, change password on first log on, and hash passwords prior to storage or transmission, password manager solution used and enforced</t>
  </si>
  <si>
    <t>A.9.4.4</t>
  </si>
  <si>
    <t>Use of privileged utility programs</t>
  </si>
  <si>
    <t>The use of utility programs that might be capable of overriding system and application controls shall be restricted and tightly controlled.</t>
  </si>
  <si>
    <t>Is the use of administration tools or automation systems that have elevated rights (such as through administrator level service accounts) tightly controlled?</t>
  </si>
  <si>
    <t>0 = general users have administrative access to systems within the TRE
1 = administrative access to systems within the TRE is limited to system administrators
2 = administrative access to systems within the TRE is limited to system administrators with separate administrative account, and procedures are in place to authorise use of privileged utility programs
3 = administrative access to systems within the TRE is limited to system administrators with separate administrative account, procedures are in place to authorise use of privileged utility programs, and appropriate logging/alerting is in place</t>
  </si>
  <si>
    <t>A.9.4.5</t>
  </si>
  <si>
    <t>Access control to program source code</t>
  </si>
  <si>
    <t>Access to program source code shall be restricted.</t>
  </si>
  <si>
    <t>Where bespoke development takes place, is access to source code tightly controlled and audited?</t>
  </si>
  <si>
    <t>0 = access to program source code relevant to the TRE is not controlled
1 = access to program source code relevant to the TRE is enforced
2 = access to program source code relevant to the TRE is enforced and procedures are in place to review changes to source code
3 = access to program source code relevant to the TRE is enforced, procedures are in place to review changes to source code, and access logs are kept/audited</t>
  </si>
  <si>
    <t>Physical and environmental security - Secure areas</t>
  </si>
  <si>
    <t>To prevent unauthorized physical access, damage and interference to the organisation’s information and information processing facilities.</t>
  </si>
  <si>
    <t>A.11.1.1</t>
  </si>
  <si>
    <t>Physical security perimeter</t>
  </si>
  <si>
    <t>Security perimeters shall be defined and used to protect areas that contain either sensitive or critical information and information processing facilities.</t>
  </si>
  <si>
    <t>External security controls such as secure fencing, CCTV coverage and detection systems etc.</t>
  </si>
  <si>
    <t>0 = physical security perimeter of the TRE is not defined
1 = incomplete/inaccurate definition of the TRE's physical security perimeter
2 = accurate definition of the TRE's physical security perimeter
3 = accurate definition of the TRE's physical security perimeter, enforced with appropriate controls</t>
  </si>
  <si>
    <t>A.11.1.2</t>
  </si>
  <si>
    <t>Physical entry controls</t>
  </si>
  <si>
    <t>Secure areas shall be protected by appropriate entry controls to ensure that only authorized personnel are allowed access.</t>
  </si>
  <si>
    <t>Facility entry controls including technical controls such as secured doors, or personnel based controls including reception / security functions.</t>
  </si>
  <si>
    <t>0 = secure areas are accessible to all
1 = secure areas are accessible only to authorized personnel
2 = secure areas are accessible only to authorized personnel and appropriate access controls are in place
3 = secure areas are accessible only to authorized personnel, appropriate access controls are in place, and access logs are kept and audited</t>
  </si>
  <si>
    <t>A.11.1.3</t>
  </si>
  <si>
    <t>Securing offices, rooms and facilities</t>
  </si>
  <si>
    <t>Physical security for offices, rooms and facilities shall be designed and applied.</t>
  </si>
  <si>
    <t>Area based security controls to limit access to key areas, such layered security or door control access based on job role.</t>
  </si>
  <si>
    <t>0 = offices, rooms, and facilities have little to no consideration for physical security
1 = physical security for offices, rooms, and facilities is considered, but there is potential for sensitive information to be accessed by unauthorized individuals
2 = physical security for offices, rooms, and facilities is considered, documented, and in place
3 = physical security for offices, rooms, and facilities is considered, documented, in place, and reviewed in line with the threat landscape</t>
  </si>
  <si>
    <t>A.11.1.4</t>
  </si>
  <si>
    <t>Protecting against external and environmental threats</t>
  </si>
  <si>
    <t>Physical protection against natural disasters, malicious attack or accidents shall be designed and applied.</t>
  </si>
  <si>
    <t>Protection measures such as smoke / fire detection, water detection, anti-ram bollards on exposed entrances etc.</t>
  </si>
  <si>
    <t>0 = physical protection against natural disasters, malicious attack, or accidents is not considered
1 = physical protection against natural disasters, malicious attack, or accidents is considered, but not fully actioned
2 = physical protection against natural disasters, malicious attack, or accidents is considered and in place
3 = physical protection against natural disasters, malicious attack, or accidents is considered, in place, and reviewed in line with the threat landscape</t>
  </si>
  <si>
    <t>A.11.1.5</t>
  </si>
  <si>
    <t>Working in secure areas</t>
  </si>
  <si>
    <t>Procedures for working in secure areas shall be designed and applied.</t>
  </si>
  <si>
    <t>Working guidance including restricted access to personal mobile devices, or requirements for clear desk and avoiding being overlooked / overheard.</t>
  </si>
  <si>
    <t>0 = no/informal guidance provided to employees for working in secure areas
1 = formal procedure for working in secure areas is provided to employees
2 = formal procedure for working in secure areas is provided to employees and external parties
3 = formal procedure for working in secure areas is provided to employees and external parties, and is regularly reviewed</t>
  </si>
  <si>
    <t>A.11.1.6</t>
  </si>
  <si>
    <t>Delivery and loading areas</t>
  </si>
  <si>
    <t>Access points such as delivery and loading areas and other points where unauthorized persons could enter the premises shall be controlled and, if possible, isolated from information processing facilities to avoid unauthorized access.</t>
  </si>
  <si>
    <t>Standard process for deliver and loading (both inbound and outbound). This includes dedicated loading facilities and the usual handling of post and deliveries through reception or facilities teams.</t>
  </si>
  <si>
    <t>0 = access points where unauthorized persons could 
enter the premises are not controlled
1 = access points where unauthorized persons could 
enter the premises are controlled
2 = access points where unauthorized persons could 
enter the premises are controlled and prevent unauthorized access
3 = access points where unauthorized persons could 
enter the premises are controlled and prevent unauthorized access with several layered controls</t>
  </si>
  <si>
    <t>Physical and environmental security - Equipment</t>
  </si>
  <si>
    <t>To prevent loss, damage, theft or compromise of assets and interruption to the organisation’s operations.</t>
  </si>
  <si>
    <t>A.11.2.1</t>
  </si>
  <si>
    <t>Equipment siting and protection</t>
  </si>
  <si>
    <t>Equipment shall be sited and protected to reduce the risks from environmental threats and hazards, and opportunities for unauthorized access.</t>
  </si>
  <si>
    <t>Siting of information assets and supporting services (such as power and network connectivity) including data centres and computer rooms as well as localised resource such as network terminations and comms cabinets etc.</t>
  </si>
  <si>
    <t>0 = equipment in the TRE or used to access the TRE is not protected against unauthorized access
1 = equipment in the TRE or used to access the TRE is protected against unauthorized access
2 = equipment in the TRE or used to access the TRE is protected against unauthorized access with enforced controls
3 = equipment in the TRE or used to access the TRE is protected against unauthorized access with enforced controls and alerts, with incidents reported and triaged</t>
  </si>
  <si>
    <t>A.11.2.2</t>
  </si>
  <si>
    <t>Supporting utilities</t>
  </si>
  <si>
    <t>Equipment shall be protected from power failures and other disruptions caused by failures in supporting utilities.</t>
  </si>
  <si>
    <t>Availability of backup power including UPS, generators and N+1 or greater power provision to network and server equipment.</t>
  </si>
  <si>
    <t>0 = equipment is not protected from power failures
1 = equipment is protected from power failures
2 = equipment is protected from power failures to allow all cached or in-memory data to be flushed to disk uncorrupted
3 = equipment is protected from power failures to allow all cached or in-memory data to be flushed to disk uncorrupted, with regular testing</t>
  </si>
  <si>
    <t>A.11.2.3</t>
  </si>
  <si>
    <t>Cabling security</t>
  </si>
  <si>
    <t>Power and telecommunications cabling carrying data or supporting information services shall be protected from interception, interference or damage.</t>
  </si>
  <si>
    <t>Siting of cabling routes from external entry to secure areas such as data centres / computer rooms to prevent tampering and accidental or malicious damage.</t>
  </si>
  <si>
    <t>0 = cabling of systems in the TRE is not protected from interception, interference or damage
1 = cabling of systems in the TRE is partially protected from interception, interference or damage
2 = cabling of systems in the TRE is protected from interception, interference or damage
3 = cabling of systems in the TRE is protected from interception, interference or damage, and access to patch panels is restricted to authorized personnel only</t>
  </si>
  <si>
    <t>A.11.2.4</t>
  </si>
  <si>
    <t>Equipment maintenance</t>
  </si>
  <si>
    <t>Equipment shall be correctly maintained to ensure its continued availability and integrity.</t>
  </si>
  <si>
    <t>All equipment contracts (either vendor direct or after market / extended support offerings) in place to provide access to system updates and 3rd part support.</t>
  </si>
  <si>
    <t>0 = no/ad-hoc maintenance of equipment
1 = equipment is maintained in line with supplier recommended intervals
2 = equipment is maintained in line with supplier recommended intervals only by authorized personnel
3 = equipment is maintained in line with supplier recommended intervals only by authorized personnel, with proactive monitoring of equipment health</t>
  </si>
  <si>
    <t>A.11.2.8</t>
  </si>
  <si>
    <t>Unattended user equipment</t>
  </si>
  <si>
    <t>Users shall ensure that unattended equipment has appropriate protection.</t>
  </si>
  <si>
    <t>Guidance or technical controls should be in place to protect  unattended equipment (including when away from a work desk or while out of the office.)</t>
  </si>
  <si>
    <t>0 = no/informal statement that users must lock equipment when unattended
1 = formal statement that users must lock equipment when unattended
2 = formal statement that users must lock equipment when unattended, with enforced controls
3 = formal statement that users must lock equipment when unattended, with enforced controls and user awareness</t>
  </si>
  <si>
    <t>A.11.2.9</t>
  </si>
  <si>
    <t>Clear desk and clear screen policy</t>
  </si>
  <si>
    <t>A clear desk policy for papers and removable storage media and a clear screen policy for information processing facilities shall be adopted.</t>
  </si>
  <si>
    <t>Guidance and facilities such as secure storage areas are provided to protect paper and removeable media.
Clear screen guidance including risk of sensitive information being overlooked, or data exposed during activities such as screen sharing.</t>
  </si>
  <si>
    <t>0 = no/informal clear desk and clear screen policy
1 = formal clear desk and clear screen policy
2 = formal clear desk and clear screen policy with enforced controls
3 = formal clear desk and clear screen policy with enforced controls and regular checks</t>
  </si>
  <si>
    <t>Operations security - Operational procedures and responsibilities</t>
  </si>
  <si>
    <t>To ensure correct and secure operations of information processing facilities.</t>
  </si>
  <si>
    <t>A.12.1.1</t>
  </si>
  <si>
    <t>Documented operating procedures</t>
  </si>
  <si>
    <t>Operating procedures shall be documented and made available to all users who need them.</t>
  </si>
  <si>
    <t>Are standard procedures in place for operational tasks. This may be documents, online resources such as wiki / SharePoint, or workflow and automation tools.</t>
  </si>
  <si>
    <t>0 = no/informal operating procedures
1 = formal operating procedures
2 = formal operating procedures with accurate staff awareness and practices
3 = formal operating procedures with accurate staff awareness and practices, and reviewed regularly</t>
  </si>
  <si>
    <t>A.12.1.2</t>
  </si>
  <si>
    <t>Change management</t>
  </si>
  <si>
    <t>Changes to the organisation, business processes, information processing facilities and systems that affect information security shall be controlled.</t>
  </si>
  <si>
    <t>Change management and peer review process in place to ensure a controlled approach to change that may impact business assets.</t>
  </si>
  <si>
    <t>0 = no/informal change management procedure
1 = formal change management procedure
2 = formal change management procedure with evidence of approval from authorized personnel
3 = formal change management procedure with evidence of approval from authorized personnel, post-implementation reviews to ascertain level of success, with root cause analysis, additional actions for unsuccessful changes</t>
  </si>
  <si>
    <t>A.12.1.4</t>
  </si>
  <si>
    <t>Separation of development, testing and
operational environments</t>
  </si>
  <si>
    <t>Development, testing, and operational environments shall be separated to reduce the risks of unauthorized access or changes to the operational environment.</t>
  </si>
  <si>
    <t>Are primary production environments separated from any development, testing or UAT systems (either logical or physical separation).</t>
  </si>
  <si>
    <t>0 = no/lack of segregation between development, test, and operational environments
1 = defined segregation between development, test, and operational environments
2 = defined segregation between development, test, and operational environments with enforced technical controls
3 = defined segregation between development, test, and operational environments with enforced technical controls and monitoring of unauthorized access</t>
  </si>
  <si>
    <t>Operations security - Protection from malware</t>
  </si>
  <si>
    <t>To ensure that information and information processing facilities are protected against malware.</t>
  </si>
  <si>
    <t>A.12.2.1</t>
  </si>
  <si>
    <t>Controls against malware</t>
  </si>
  <si>
    <t>Detection, prevention and recovery controls to protect against malware shall be implemented, combined with appropriate user awareness.</t>
  </si>
  <si>
    <t>Are anti-malware controls deployed at key points including end user computing, server estate and through gateway services such as web access and email filtering.</t>
  </si>
  <si>
    <t>0 = no controls against malware/ineffective malware solution
1 = all assets protected by malware solution
2 = all assets protected by malware solution, with user awareness and technical controls to prevent disabling of malware solution
3 = all assets protected by malware solution, user awareness, technical controls to prevent disabling of malware solution, monitoring and alerting with defined responsibility and frequency for checking alerts</t>
  </si>
  <si>
    <t>Operations security - Logging and monitoring</t>
  </si>
  <si>
    <t>To record events and generate evidence.</t>
  </si>
  <si>
    <t>A.12.4.1</t>
  </si>
  <si>
    <t>Event logging</t>
  </si>
  <si>
    <t>Event logs recording user activities, exceptions, faults and information security events shall be produced, kept and regularly reviewed.</t>
  </si>
  <si>
    <t>Are appropriate levels of event logs in place across all vendor software and systems? Where bespoke software and services are in use, has sufficient monitoring capability been included?</t>
  </si>
  <si>
    <t>0 = no event logging/limited event logs stored locally
1 = events logs from critical assets stored for at least 3 months
2 = events logs from critical assets stored for at least 3 months and regularly reviewed
3 = events logs from critical assets stored for at least 1 year and regularly reviewed, with alerting</t>
  </si>
  <si>
    <t>A.12.4.2</t>
  </si>
  <si>
    <t>Protection of log information</t>
  </si>
  <si>
    <t>Logging facilities and log information shall be protected against tampering and unauthorized access.</t>
  </si>
  <si>
    <t>Is standard host based logging forwarded to a protected environment, to prevent an attacker hiding their activity by purging local logging facilities? Is access to log data limited to key staff to track potential insider threat?</t>
  </si>
  <si>
    <t>0 = no logs/users have write access to logs
1 = only authorized users have read access to logs
2 = only authorized users have read access to logs, with retention considered and accounted for
3 = only authorized users have read access to logs, with retention considered and accounted for and actions audited</t>
  </si>
  <si>
    <t>A.12.4.3</t>
  </si>
  <si>
    <t>Administrator and operator logs</t>
  </si>
  <si>
    <t>System administrator and system operator activities shall be logged and the logs protected and regularly reviewed.</t>
  </si>
  <si>
    <t>Is privilege logging in place for elevated access activities, and includes both success and failure events to support forensic investigation if required?</t>
  </si>
  <si>
    <t>0 = no logs/administrators have write access to logs
1 = only authorized administrators have read access to logs
2 = only authorized administrators have read access to logs, with actions audited
3 = only authorized administrators have read access to logs, with actions audited and monitored</t>
  </si>
  <si>
    <t>Operations security - Control of operational software</t>
  </si>
  <si>
    <t>To ensure the integrity of operational systems.</t>
  </si>
  <si>
    <t>A.12.5.1</t>
  </si>
  <si>
    <t>Installation of software on operational systems</t>
  </si>
  <si>
    <t>Procedures shall be implemented to control the installation of software on operational systems.</t>
  </si>
  <si>
    <t>Are specific controls in place to control and monitor the installation of software to all endpoint devices. This may be a combination of technical controls and policy or monitoring controls. This control should be linked to change management, where new software requirements are identified.</t>
  </si>
  <si>
    <t>0 = no/informal procedures to prevent installation of software on production systems
1 = formal, documented, procedures
2 = formal, documented, procedures enforced by technical controls
3 = formal, documented, procedures enforced by technical controls with monitoring and alerting</t>
  </si>
  <si>
    <t>Communications security - Network security management</t>
  </si>
  <si>
    <t>To maintain the security of information transferred within an organisation and with any external entity.</t>
  </si>
  <si>
    <t>A.13.1.1</t>
  </si>
  <si>
    <t>Network controls</t>
  </si>
  <si>
    <t>Networks shall be managed and controlled to protect information in systems and applications.</t>
  </si>
  <si>
    <t>Specific network controls are in place to ensure secure network design and implementation. This may include secure configuration guidance, network architecture that includes security consideration or the use of monitoring controls and network management systems.</t>
  </si>
  <si>
    <t>0 = no/informal procedures for the management of networking equipment
1 = formal procedures for the management of networking equipment
2 = formal procedures for the management of networking equipment, with enforced technical controls
3 = formal procedures for the management of networking equipment, with enforced technical controls, monitoring, and alerting</t>
  </si>
  <si>
    <t>A.13.1.2</t>
  </si>
  <si>
    <t>Security of network services</t>
  </si>
  <si>
    <t>Security mechanisms, service levels and management requirements of all network services shall be identified and included in network services agreements, whether these services are provided in-house or outsourced.</t>
  </si>
  <si>
    <t>Consider aspects of network controls, monitoring systems (including updates and alerting), and how the requirements are captured to ensure consistent application both internally and through third party service engagement.</t>
  </si>
  <si>
    <t>0 = security mechanisms, service levels and management requirements not considered
1 = security mechanisms, service levels and management requirements partially considered
2 = security mechanisms, service levels and management requirements considered for Majority of network services
3 = security mechanisms, service levels and management requirements considered for network services, active monitoring of supplier performance against contractual security SLAs</t>
  </si>
  <si>
    <t>A.13.1.3</t>
  </si>
  <si>
    <t>Segregation in networks</t>
  </si>
  <si>
    <t>Groups of information services, users and information systems shall be segregated on networks.</t>
  </si>
  <si>
    <t>Appropriate segmentation should be implemented to protect sensitive networks, and limit access to those with specific need.</t>
  </si>
  <si>
    <t>0 = no segregation of the TRE or between components
1 = TRE and integrated components are segregated
2 = TRE and integrated components are segregated, detailed network diagram, and architecture information
3 = TRE and integrated components are segregated with technical assurance, detailed network diagram, and architecture information</t>
  </si>
  <si>
    <t>Communications security - Information transfer</t>
  </si>
  <si>
    <t>A.13.2.1</t>
  </si>
  <si>
    <t>Information transfer policies and procedures</t>
  </si>
  <si>
    <t>Formal transfer policies, procedures and controls shall be in place to protect the transfer of information through the use of all types of communication facilities.</t>
  </si>
  <si>
    <t>Specific processes in place, such as data handling guidance, to explain appropriate methods to move sensitive data both internally and externally.</t>
  </si>
  <si>
    <t>0 = no/informal information transfer policies and procedures
1 = formal information transfer policies and procedures
2 = formal information transfer policies and procedures, enforce with appropriate technical controls
3 = formal information transfer policies and procedures, enforce with appropriate technical controls, reviewed at least annually</t>
  </si>
  <si>
    <t>A.13.2.2</t>
  </si>
  <si>
    <t>Agreements on information transfer</t>
  </si>
  <si>
    <t>Agreements shall address the secure transfer of business information between the organisation and external parties.</t>
  </si>
  <si>
    <t xml:space="preserve">Agreement and processes should be in place for minimum protection requirements of sensitive data, to send data across public networks. This may include encryption, private connections or physical options such as use of approved couriers. </t>
  </si>
  <si>
    <t>0 = no/informal agreements on information transfer
1 = formal agreements on information transfer internally, but not with external parties
2 = formal agreements on information transfer internally and with external parties
3 = formal agreements on information transfer internally and with external parties, with regular reviews</t>
  </si>
  <si>
    <t>A.13.2.3</t>
  </si>
  <si>
    <t>Electronic messaging</t>
  </si>
  <si>
    <t>Information involved in electronic messaging shall be appropriately protected.</t>
  </si>
  <si>
    <t>Use of perimeter controls (such an anti-malware, Data Leakage Prevention). Consideration should also be given to transmission security and protection of sensitive messaging services to limit access.</t>
  </si>
  <si>
    <t>0 = no/informal protections for electronic messaging
1 = protections for electronic messaging in policy with staff awareness
2 = protections for electronic messaging in policy with staff awareness, enforced by appropriate technical controls
3 = protections for electronic messaging in policy with staff awareness, enforced by appropriate technical controls with monitoring and alerting</t>
  </si>
  <si>
    <t>A.13.2.4</t>
  </si>
  <si>
    <t>Confidentiality or nondisclosure agreements</t>
  </si>
  <si>
    <t>Requirements for confidentiality or non-disclosure agreements reflecting the organisation’s needs for the protection of information shall be identified, regularly reviewed and documented.</t>
  </si>
  <si>
    <t>Specific NDA or confidentiality agreements must be in place, prior to any engagement with third parties. All agreements must be subject to regular review, and updated when new requirements are identified to inform existing partnerships.</t>
  </si>
  <si>
    <t>0 = no/informal confidentiality/non-disclosure agreements
1 = formal confidentiality/non-disclosure agreements, not applied consistently
2 = formal confidentiality/non-disclosure agreements, agreed internally and with all suppliers
3 = formal confidentiality/non-disclosure agreements, agreed internally and with all suppliers, with regular reviews</t>
  </si>
  <si>
    <t>System acquisition, development and maintenance - Security requirements of information systems</t>
  </si>
  <si>
    <t>To ensure that information security is an integral part of information systems across the entire lifecycle. This also includes the requirements for information systems which provide services over public networks.</t>
  </si>
  <si>
    <t>A.14.1.1</t>
  </si>
  <si>
    <t>Information security requirements analysis and specification</t>
  </si>
  <si>
    <t>The information security related requirements shall be included in the requirements for new information systems or enhancements to existing information systems.</t>
  </si>
  <si>
    <t>Creation of any new information system will consider security requirements. This includes Data Privacy Impact Assessments (DPIAs) where applicable, and consistent application of standard security controls.</t>
  </si>
  <si>
    <t>0 = no/informal information security requirements for system acquisition, development, and maintenance
1 = formal information security requirements for system acquisition, development, and maintenance, applied inconsistently
2 = formal information security requirements for system acquisition, development, and maintenance, applied consistently
3 = formal information security requirements for system acquisition, development, and maintenance, applied consistently with thorough testing and risk assessment</t>
  </si>
  <si>
    <t>A.14.1.3</t>
  </si>
  <si>
    <t>Protecting application services transactions</t>
  </si>
  <si>
    <t>Information involved in application service transactions shall be protected to prevent incomplete transmission, mis-routing, unauthorized message alteration, unauthorized disclosure, unauthorized message duplication or replay.</t>
  </si>
  <si>
    <t>Specific controls relating to application integration. This may include message queue services, web service implementations and links to data services.</t>
  </si>
  <si>
    <t>0 = application services transactions not protected
1 = application services transactions protected, e.g. using encryption, but using weak encryption
2 = application services transactions protected, e.g. using encryption, with best practices applied over Majority of services
3 = application services transactions protected, e.g. using encryption, with best practices applied to all services</t>
  </si>
  <si>
    <t>System acquisition, development and maintenance - Security in development and support processes</t>
  </si>
  <si>
    <t xml:space="preserve">To ensure that information security is designed and implemented within the development lifecycle of information systems. </t>
  </si>
  <si>
    <t>A.14.2.1</t>
  </si>
  <si>
    <t>Secure development policy</t>
  </si>
  <si>
    <t>Rules for the development of software and systems shall be established and applied to developments within the organisation.</t>
  </si>
  <si>
    <t>Specific training and guidance is in place for all bespoke development. Specific security control requirements including access management, auditing and encryption should be noted for consideration during the development stage.</t>
  </si>
  <si>
    <t>0 = no/informal secure development policy
1 = formal secure development policy, applied inconsistently or with little staff awareness
2 = formal secure development policy, applied consistently and with staff awareness
3 = formal secure development policy, applied consistently and with staff awareness, with regular review</t>
  </si>
  <si>
    <t>A.14.2.2</t>
  </si>
  <si>
    <t>System change control procedures</t>
  </si>
  <si>
    <t>Changes to systems within the development lifecycle shall be controlled by the use of formal change control procedures.</t>
  </si>
  <si>
    <t>All changes to systems for bespoke software and vendor software changes, are subject to formal change control that includes peer review and approval workflows.</t>
  </si>
  <si>
    <t>0 = no/informal system change control procedures
1 = formal system change control procedures, applied inconsistently or with little staff awareness
2 = formal system change control procedures, applied consistently and with staff awareness
3 = formal system change control procedures, applied consistently and with staff awareness, with regular review</t>
  </si>
  <si>
    <t>A.14.2.3</t>
  </si>
  <si>
    <t>Technical review of applications after
operating platform changes</t>
  </si>
  <si>
    <t>When operating platforms are changed, business critical applications shall be reviewed and tested to ensure there is no adverse impact on organisational operations or security.</t>
  </si>
  <si>
    <t>Formal testing in place (including unit tests, regression testing, or test automation) to confirm that following any change the operation and security controls are unaffected. Failures in testing should require roll back to a 'last known good' state.</t>
  </si>
  <si>
    <t>0 = no/informal testing of critical applications after a change
1 = formal testing of critical applications after a change, but with impact on operations or security
2 = formal testing of critical applications after a change, minor impact to operations or security, but addressed
3 = formal testing of critical applications after a change, with evidence of no impact to operations or security</t>
  </si>
  <si>
    <t>A.14.2.5</t>
  </si>
  <si>
    <t>Secure system engineering principles</t>
  </si>
  <si>
    <t>Principles for engineering secure systems shall be established, documented, maintained and applied to any information system implementation efforts.</t>
  </si>
  <si>
    <t>Secure development principles are documented and re-enforced through appropriate training, mentoring or peer review processes to support continuous improvement.</t>
  </si>
  <si>
    <t>0 = no/informal secure system engineering principles
1 = formal secure system engineering principles, applied inconsistently or with little staff awareness
2 = formal secure system engineering principles, applied consistently and with staff awareness
3 = formal secure system engineering principles, applied consistently and with staff awareness, with regular review</t>
  </si>
  <si>
    <t>A.14.2.6</t>
  </si>
  <si>
    <t>Secure development environment</t>
  </si>
  <si>
    <t>Organisations shall establish and appropriately protect secure development environments for system development and integration efforts that cover the entire system development lifecycle.</t>
  </si>
  <si>
    <t>Appropriate controls in place that consider all development environments (including local environments, and shared dev, test and UAT environments. Considering should also be given to supporting services such as source code repositories and CI/CD services.</t>
  </si>
  <si>
    <t>0 = no secure development environment
1 = definition of secure development environment but developers not following definition
2 = definition of secure development environment, including source code control, testing, and code review
3 = definition of secure development environment, including source code control, testing, and code review, with all developers following the definition</t>
  </si>
  <si>
    <t>A.14.2.8</t>
  </si>
  <si>
    <t>System security testing</t>
  </si>
  <si>
    <t>Testing of security functionality shall be carried out during development.</t>
  </si>
  <si>
    <t>Based on business requirements agreed in A.14.2.5, specific test plans should be in place to confirm all control systems are operating as expected.</t>
  </si>
  <si>
    <t>0 = no/informal security testing during development
1 = formal security testing during development, but with insufficient coverage
2 = formal security testing during development with sufficient coverage
3 = formal security testing during development with sufficient coverage, performed by personnel with security certifications</t>
  </si>
  <si>
    <t>System acquisition, development and maintenance - Test data</t>
  </si>
  <si>
    <t>To ensure the protection of data used for testing.</t>
  </si>
  <si>
    <t>A.14.3.1</t>
  </si>
  <si>
    <t>Protection of test data</t>
  </si>
  <si>
    <t>Test data shall be selected carefully, protected and controlled.</t>
  </si>
  <si>
    <t>No production data shall be in a non-production environment. All data in non-production environments shall be synthetic.</t>
  </si>
  <si>
    <t>0 = live data used as test data
1 = test data created from live data and poorly anonymised
2 = test data created from live data with all PII anonymised
3 = test data created independently of live data</t>
  </si>
  <si>
    <t>Supplier relationships - Information security in supplier relationships</t>
  </si>
  <si>
    <t>To ensure protection of the organisation’s assets that is accessible by suppliers.</t>
  </si>
  <si>
    <t>A.15.1.2</t>
  </si>
  <si>
    <t>Addressing security within supplier agreements</t>
  </si>
  <si>
    <t>All relevant information security requirements shall be established and agreed with each supplier that may access, process, store, communicate, or provide IT infrastructure components for, the organisation’s information.</t>
  </si>
  <si>
    <t>Any new or existing agreements with third parties are subject to specific security controls. Controls required for third parties must meet or exceed business requirements, to ensure consistently applied security throughout the supply chain.</t>
  </si>
  <si>
    <t>0 = no/informal information security requirements with suppliers
1 = formal information security requirements with suppliers, applied inconsistently
2 = formal information security requirements with suppliers, applied consistently with agreements in place for all critical suppliers that have an impact on the TRE
3 = formal information security requirements with suppliers, applied consistently with agreements in place for all suppliers</t>
  </si>
  <si>
    <t>A.15.1.3</t>
  </si>
  <si>
    <t>Information and communication technology supply chain</t>
  </si>
  <si>
    <t>Agreements with suppliers shall include requirements to address the information security risks associated with information and communications technology services and product supply chain.</t>
  </si>
  <si>
    <t>Third party management onboarding and maintenance should include risk assessment. Newly identified risks within the business must include a review of current suppliers, where their risk profile may have changed.</t>
  </si>
  <si>
    <t>0 = no/informal requirements related to information security for supply chain
1 = formal requirements related to information security for supply chain, applied inconsistently
2 = formal requirements related to information security for supply chain, applied consistently with agreements in place for all critical suppliers that have an impact on the TRE
3 = formal requirements related to information security for supply chain, applied consistently with agreements in place for all suppliers</t>
  </si>
  <si>
    <t>Information security incident management - Management of information security incidents and improvements</t>
  </si>
  <si>
    <t>To ensure a consistent and effective approach to the management of information security incidents, including communication on security events and weaknesses.</t>
  </si>
  <si>
    <t>A.16.1.1</t>
  </si>
  <si>
    <t>Responsibilities and procedures</t>
  </si>
  <si>
    <t>Management responsibilities and procedures shall be established to ensure a quick, effective and orderly response to information security incidents.</t>
  </si>
  <si>
    <t>Are specific responsibilities for incident management communicated to all business staff. Where staff are not part of specific incident response functions, they should be aware of the correct escalation route to report incidents in a timely fashion.</t>
  </si>
  <si>
    <t>0 = no/informal responsibilities and procedures for information security incidents
1 = formal responsibilities and procedures for information security incidents, applied inconsistently
2 = formal responsibilities and procedures for information security incidents, applied consistently with staff awareness
3 = formal responsibilities and procedures for information security incidents, applied consistently with staff awareness and acknowledgement</t>
  </si>
  <si>
    <t>A.16.1.2</t>
  </si>
  <si>
    <t>Reporting information security events</t>
  </si>
  <si>
    <t>Information security events shall be reported through appropriate management channels as quickly as possible.</t>
  </si>
  <si>
    <t>Standard issue reporting processes (such as contact with team management, or logging of helpdesk support tickets) must have escalation processes in place to convert to specific security incidents for proper handling.</t>
  </si>
  <si>
    <t>0 = no/informal reporting process for information security incidents
1 = formal reporting process for information security incidents
2 = formal reporting process for information security incidents, applied consistently with staff awareness
3 = formal reporting process for information security incidents, applied consistently with staff awareness and acknowledgement</t>
  </si>
  <si>
    <t>A.16.1.3</t>
  </si>
  <si>
    <t>Reporting information security weaknesses</t>
  </si>
  <si>
    <t>Employees and contractors using the organisation’s information systems and services shall be required to note and report any observed or suspected information security weaknesses in systems or services.</t>
  </si>
  <si>
    <t>Clear reporting mechanisms are in place to allow all business users to easily report issues for prompt investigation and resolution.</t>
  </si>
  <si>
    <t>0 = no/informal reporting process for information security weaknesses
1 = formal reporting process for information security weaknesses
2 = formal reporting process for information security weaknesses, applied consistently with staff awareness
3 = formal reporting process for information security weaknesses, applied consistently with staff awareness and acknowledgement</t>
  </si>
  <si>
    <t>A.16.1.4</t>
  </si>
  <si>
    <t>Assessment of and decision on information security events</t>
  </si>
  <si>
    <t>Information security events shall be assessed and it shall be decided if they are to be classified as information security incidents.</t>
  </si>
  <si>
    <t>Process in place to review all potential security incidents and escalate as formal incident as required.</t>
  </si>
  <si>
    <t>0 = no/informal assessment of information security events
1 = formal assessment of information security events, with contradictory examples
2 = formal assessment of information security events following documented procedures
3 = formal assessment of information security events following documented procedures, with documented results</t>
  </si>
  <si>
    <t>A.16.1.5</t>
  </si>
  <si>
    <t>Response to information security incidents</t>
  </si>
  <si>
    <t>Information security incidents shall be responded to in accordance with the documented procedures.</t>
  </si>
  <si>
    <t>Formal process flow for incident response team resources to follow, to ensure consistent response.</t>
  </si>
  <si>
    <t>0 = no/informal incident response procedure
1 = formal incident response procedure, applied inconsistently
2 = formal incident response procedure, applied consistently in line with documented procedures
3 = formal incident response procedure, applied consistently in line with documented procedures, and post-incident analysis</t>
  </si>
  <si>
    <t>A.16.1.6</t>
  </si>
  <si>
    <t>Learning from information security incidents</t>
  </si>
  <si>
    <t>Knowledge gained from analysing and resolving information security incidents shall be used to reduce the likelihood or impact of future incidents.</t>
  </si>
  <si>
    <t>Feedback process should be in place to perform root cause analysis, and then adapt and improve process and controls to minimise any recurrence.</t>
  </si>
  <si>
    <t>0 = no/informal process to analyse and learn from information security incidents
1 = formal process to analyse and learn from information security incidents
2 = formal process to analyse and learn from information security incidents, with user awareness
3 = formal process to analyse and learn from information security incidents, with user awareness and additional controls in place</t>
  </si>
  <si>
    <t>A.16.1.7</t>
  </si>
  <si>
    <t>Collection of evidence</t>
  </si>
  <si>
    <t>The organisation shall define and apply procedures for the identification, collection, acquisition and preservation of information, which can serve as evidence.</t>
  </si>
  <si>
    <t>Specific evidence protection processes should be in place, to prevent accidental modification of deletion of forensic data. Where a legal or criminal incident is being reviewed, collection of evidence should include appropriate chain of evidence guidance in consultation with the police of legal counsel.</t>
  </si>
  <si>
    <t>0 = no/informal procedures for the identification, collection, acquisition and preservation of information
1 = formal procedures for the identification, collection, acquisition and preservation of information
2 = formal procedures for the identification, collection, acquisition and preservation of information, with forensics as a core consideration
3 = formal procedures for the identification, collection, acquisition and preservation of information, with forensics as a core consideration performed by qualified personnel</t>
  </si>
  <si>
    <t>Information security aspects of business continuity management- Information security continuity</t>
  </si>
  <si>
    <t>Information security continuity shall be embedded in the organisation’s business continuity management systems.</t>
  </si>
  <si>
    <t>A.17.1.1</t>
  </si>
  <si>
    <t>Planning information security continuity</t>
  </si>
  <si>
    <t>The organisation shall determine its requirements for information security and the continuity of information security management in adverse situations, e.g. during a crisis or disaster.</t>
  </si>
  <si>
    <t>Formal business continuity processes should be in place that address systems, people and processes within the business (and critical third parties where relevant). Documentation should include consultation with all parts of the business, and not just IT specific requirements.</t>
  </si>
  <si>
    <t>0 = no/informal response to adverse situations
1 = formal response to adverse situations
2 = formal response to adverse situations, with business impact assessment
3 = formal response to adverse situations, with Recovery Time Objectives (RTOs), dependencies, and business continuity strategy</t>
  </si>
  <si>
    <t>A.17.1.2</t>
  </si>
  <si>
    <t>Implementing information security continuity</t>
  </si>
  <si>
    <t>The organisation shall establish, document, implement and maintain processes, procedures and controls to ensure the required level of continuity for information security during an adverse situation.</t>
  </si>
  <si>
    <t>Specifically as part of business continuity, review the ability to transfer controls to recovery environments or services. Any cold or warm standby solution (either internal or externally provisioned) should meet or exceed internal controls. Where third parties are involved as part of invocation, ensure that their assurance is based on worse case (fully switched to a DR environment, and third party has elevated access for example).</t>
  </si>
  <si>
    <t>0 = no/informal processes and procedures
1 = formal processes and procedures
2 = formal processes and procedures and approved BC plans
3 = formal processes and procedures, approved plans, with clear management and incident response structure</t>
  </si>
  <si>
    <t>A.17.1.3</t>
  </si>
  <si>
    <t>Verify, review and evaluate information security continuity</t>
  </si>
  <si>
    <t>The organisation shall verify the established and implemented information security continuity controls at regular intervals in order to ensure that they are valid and effective during adverse situations.</t>
  </si>
  <si>
    <t>Regular testing exercises, including table top reviews and partial testing or simulation should be executed annually. Lessons learnt feedback from each test should be documented, and the testing should be updated as new risks are identified.</t>
  </si>
  <si>
    <t>0 = no/informal review of information security continuity controls
1 = formal review of information security continuity controls
2 = formal review of information security continuity controls, with verification through table top exercise
3 = formal review of information security continuity controls, with verification and testing/exercises, with formal recovery exercise and BC Plan failover tests</t>
  </si>
  <si>
    <t>Compliance - Compliance with legal and contractual requirements</t>
  </si>
  <si>
    <t>To avoid breaches of legal, statutory, regulatory or contractual obligations related to information security and of any security requirements.</t>
  </si>
  <si>
    <t>A.18.1.1</t>
  </si>
  <si>
    <t>Identification of applicable legislation and contractual requirements</t>
  </si>
  <si>
    <t>All relevant legislative statutory, regulatory, contractual requirements and the organisation’s approach to meet these requirements shall be explicitly identified, documented and kept up to date for each information system and the organisation.</t>
  </si>
  <si>
    <t>All applicable legislation and contractual requirements must be identified and reviewed on a regular basis.
Where there requirements dictate additional controls, or specify control operation requirements (such as frequency of checks and audits), these should be captured as part of the security management system in place.</t>
  </si>
  <si>
    <t>0 = no/informal identification of applicable legislation
1 = formal identification of applicable legislation, but with missing legislation
2 = formal identification of applicable legislation with correct legislation
3 = formal identification of applicable legislation with correct legislation and regular review</t>
  </si>
  <si>
    <t>A.18.1.3</t>
  </si>
  <si>
    <t>Protection of records</t>
  </si>
  <si>
    <t>Records shall be protected from loss, destruction, falsification, unauthorized access and unauthorized release, in accordance with legislation, regulatory, contractual and business requirements.</t>
  </si>
  <si>
    <t>In tandem with data handling guidance, all internal and external requirements for protection of records (such as explicit requirements from external data providers like the NHS or Government) are capture and reflected in the security management system.</t>
  </si>
  <si>
    <t>0 = no/informal procedures for protection of records
1 = formal procedures for protection of records, with observable discrepancies
2 = formal procedures for protection of records, with staff awareness
3 = formal procedures for protection of records, with staff awareness and regular review</t>
  </si>
  <si>
    <t>A.18.1.5</t>
  </si>
  <si>
    <t>Regulation of cryptographic controls</t>
  </si>
  <si>
    <t>Cryptographic controls shall be used in compliance with all relevant agreements, legislation and regulations.</t>
  </si>
  <si>
    <t>Specific to issues such as export restrictions of certain strengths of cryptography to some countries and regions for example.</t>
  </si>
  <si>
    <t>0 = no cryptographic controls
1 = cryptographic controls not aligned with relevant agreements, legislation and regulations
2 = cryptographic controls aligned with relevant agreements, legislation and regulations
3 = cryptographic controls aligned with relevant agreements, legislation and regulations, with regular review</t>
  </si>
  <si>
    <t>Compliance - Information security reviews</t>
  </si>
  <si>
    <t>To ensure that information security is implemented and operated in accordance with the organisational policies and procedures.</t>
  </si>
  <si>
    <t>A.18.2.1</t>
  </si>
  <si>
    <t>Independent review of information security</t>
  </si>
  <si>
    <t>The organisation’s approach to managing information security and its implementation (i.e. control objectives, controls, policies, processes and procedures for information security) shall be reviewed independently at planned intervals or when significant changes occur.</t>
  </si>
  <si>
    <t>Is the Security Management System, subject to external review. This may be formal certification (such as audits from organisations like BSI) or engagement</t>
  </si>
  <si>
    <t>0 = no/informal review of information security management and implementation
1 = independent review of information security management and implementation
2 = independent review of information security management and implementation with results recorded and reported to management
3 = independent review of information security management and implementation with results recorded and reported to management, with corrective actions completed</t>
  </si>
  <si>
    <t>A.18.2.2</t>
  </si>
  <si>
    <t>Compliance with security policies and standards</t>
  </si>
  <si>
    <t>Managers shall regularly review the compliance of information processing and procedures within their area of responsibility with the appropriate security policies, standards and any other security requirements.</t>
  </si>
  <si>
    <t>Confirm the responsible parties that are confirming compliance with applicable policy. This may be through an internal audit program, or automation such as quizzes to measure understanding of policy on a regular basis.</t>
  </si>
  <si>
    <t>0 = no/informal review of compliance with security policies and standards
1 = formal review of compliance with security policies and standards
2 = formal review of compliance with security policies and standards, with independent review
3 = formal review of compliance with security policies and standards, with independent review and corrective actions</t>
  </si>
  <si>
    <t>A.18.2.3</t>
  </si>
  <si>
    <t>Technical compliance review</t>
  </si>
  <si>
    <t>Information systems shall be regularly reviewed for compliance with the organisation’s information security policies and standards.</t>
  </si>
  <si>
    <t>Use of an internal audit program, or in combination with monitoring and audit controls.</t>
  </si>
  <si>
    <t>0 = no/informal technical compliance review
1 = formal technical compliance review
2 = formal technical compliance review performed by competent technical specialist
3 = formal technical compliance review performed by competent technical specialist, with issue resolution</t>
  </si>
  <si>
    <t>Not in place</t>
  </si>
  <si>
    <t>Agree</t>
  </si>
  <si>
    <t>In place</t>
  </si>
  <si>
    <t>Disagree</t>
  </si>
  <si>
    <t>Version number </t>
  </si>
  <si>
    <t>Date </t>
  </si>
  <si>
    <t>Significant changes from previous version </t>
  </si>
  <si>
    <t>30th June 2022</t>
  </si>
  <si>
    <t>9th August 2022</t>
  </si>
  <si>
    <t xml:space="preserve">Applicant details; operations; information security </t>
  </si>
  <si>
    <t>1st September 2022</t>
  </si>
  <si>
    <t xml:space="preserve">Minor (clarification of wording; technical vs process controls; responsibilities; guidance etc) </t>
  </si>
  <si>
    <t>30th September 2022</t>
  </si>
  <si>
    <t>30th November 2022</t>
  </si>
  <si>
    <t xml:space="preserve">Added scoring guide; added criteria O9.4 (refer to document "Changelog Sept 22 - Nov 22) </t>
  </si>
  <si>
    <t>20th December 2022</t>
  </si>
  <si>
    <t>Updated criteria O11.4 and its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</si>
</sst>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name val="Arial"/>
      <family val="2"/>
    </font>
    <font>
      <sz val="11"/>
      <color indexed="8"/>
      <name val="Calibri"/>
      <family val="2"/>
      <scheme val="minor"/>
    </font>
    <font>
      <sz val="10"/>
      <name val="Arial"/>
      <family val="2"/>
    </font>
    <font>
      <sz val="11"/>
      <color theme="1"/>
      <name val="Calibri"/>
      <family val="2"/>
      <scheme val="minor"/>
    </font>
    <font>
      <b/>
      <sz val="11"/>
      <color theme="1"/>
      <name val="Calibri"/>
      <family val="2"/>
      <scheme val="minor"/>
    </font>
    <font>
      <b/>
      <sz val="12"/>
      <color indexed="8"/>
      <name val="Calibri"/>
      <family val="2"/>
      <scheme val="minor"/>
    </font>
    <font>
      <b/>
      <sz val="11"/>
      <color indexed="8"/>
      <name val="Calibri"/>
      <family val="2"/>
      <scheme val="minor"/>
    </font>
    <font>
      <sz val="12"/>
      <color theme="1"/>
      <name val="Calibri"/>
      <family val="2"/>
      <scheme val="minor"/>
    </font>
    <font>
      <sz val="11"/>
      <name val="Source Sans Pro"/>
      <family val="2"/>
    </font>
    <font>
      <b/>
      <sz val="11"/>
      <color theme="0"/>
      <name val="Calibri"/>
      <family val="2"/>
      <scheme val="minor"/>
    </font>
    <font>
      <sz val="11"/>
      <name val="Calibri"/>
      <family val="2"/>
      <scheme val="minor"/>
    </font>
    <font>
      <sz val="8"/>
      <name val="Calibri"/>
      <family val="2"/>
      <scheme val="minor"/>
    </font>
    <font>
      <sz val="11"/>
      <color rgb="FF000000"/>
      <name val="Calibri"/>
      <family val="2"/>
    </font>
    <font>
      <u/>
      <sz val="11"/>
      <color theme="10"/>
      <name val="Calibri"/>
      <family val="2"/>
      <scheme val="minor"/>
    </font>
    <font>
      <b/>
      <sz val="11"/>
      <color rgb="FF000000"/>
      <name val="Calibri"/>
      <family val="2"/>
      <scheme val="minor"/>
    </font>
    <font>
      <sz val="11"/>
      <color rgb="FF000000"/>
      <name val="Calibri"/>
      <family val="2"/>
      <scheme val="minor"/>
    </font>
    <font>
      <b/>
      <sz val="11"/>
      <color rgb="FF000000"/>
      <name val="Calibri"/>
      <family val="2"/>
      <charset val="1"/>
    </font>
    <font>
      <sz val="11"/>
      <color rgb="FF000000"/>
      <name val="Calibri"/>
      <family val="2"/>
      <charset val="1"/>
    </font>
    <font>
      <b/>
      <sz val="14"/>
      <color theme="1"/>
      <name val="Calibri"/>
      <family val="2"/>
      <scheme val="minor"/>
    </font>
    <font>
      <i/>
      <sz val="10"/>
      <color rgb="FF000000"/>
      <name val="Calibri"/>
      <family val="2"/>
      <scheme val="minor"/>
    </font>
    <font>
      <i/>
      <sz val="10"/>
      <color theme="1"/>
      <name val="Calibri"/>
      <family val="2"/>
      <scheme val="minor"/>
    </font>
    <font>
      <b/>
      <sz val="12"/>
      <color rgb="FF000000"/>
      <name val="Calibri"/>
      <family val="2"/>
    </font>
    <font>
      <sz val="11"/>
      <color theme="1"/>
      <name val="Calibri"/>
      <family val="2"/>
    </font>
    <font>
      <b/>
      <sz val="11"/>
      <name val="Calibri"/>
      <family val="2"/>
    </font>
    <font>
      <sz val="11"/>
      <name val="Calibri"/>
      <family val="2"/>
    </font>
    <font>
      <b/>
      <sz val="11"/>
      <color theme="1"/>
      <name val="Calibri"/>
      <family val="2"/>
    </font>
    <font>
      <i/>
      <sz val="11"/>
      <name val="Calibri"/>
      <family val="2"/>
    </font>
    <font>
      <u/>
      <sz val="11"/>
      <color theme="10"/>
      <name val="Calibri"/>
      <family val="2"/>
    </font>
    <font>
      <i/>
      <sz val="11"/>
      <color rgb="FF000000"/>
      <name val="Calibri"/>
      <family val="2"/>
    </font>
    <font>
      <b/>
      <sz val="11"/>
      <color rgb="FF000000"/>
      <name val="Calibri"/>
      <family val="2"/>
    </font>
    <font>
      <sz val="11"/>
      <color rgb="FF242424"/>
      <name val="Source Sans Pro"/>
      <family val="2"/>
    </font>
    <font>
      <b/>
      <sz val="11"/>
      <color rgb="FF242424"/>
      <name val="Source Sans Pro"/>
      <family val="2"/>
    </font>
    <font>
      <b/>
      <sz val="11"/>
      <color rgb="FF000000"/>
      <name val="Source Sans Pro"/>
      <family val="2"/>
    </font>
    <font>
      <b/>
      <sz val="12"/>
      <color rgb="FF242424"/>
      <name val="Source Sans Pro"/>
      <family val="2"/>
    </font>
    <font>
      <i/>
      <sz val="11"/>
      <color theme="1"/>
      <name val="Calibri"/>
      <family val="2"/>
      <scheme val="minor"/>
    </font>
    <font>
      <b/>
      <u/>
      <sz val="11"/>
      <name val="Calibri"/>
      <family val="2"/>
    </font>
    <font>
      <sz val="12"/>
      <color rgb="FFFFFFFF"/>
      <name val="Calibri"/>
      <family val="2"/>
      <scheme val="minor"/>
    </font>
    <font>
      <b/>
      <sz val="11"/>
      <name val="Calibri"/>
      <family val="2"/>
      <charset val="1"/>
    </font>
    <font>
      <sz val="11"/>
      <name val="Calibri"/>
      <family val="2"/>
      <charset val="1"/>
    </font>
    <font>
      <i/>
      <sz val="11"/>
      <color rgb="FF000000"/>
      <name val="Calibri"/>
      <family val="2"/>
      <charset val="1"/>
    </font>
    <font>
      <b/>
      <sz val="11"/>
      <name val="Calibri"/>
      <charset val="1"/>
    </font>
  </fonts>
  <fills count="2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rgb="FF000000"/>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rgb="FFA6A6A6"/>
        <bgColor indexed="64"/>
      </patternFill>
    </fill>
    <fill>
      <patternFill patternType="solid">
        <fgColor rgb="FFE2EFDA"/>
        <bgColor indexed="64"/>
      </patternFill>
    </fill>
    <fill>
      <patternFill patternType="solid">
        <fgColor theme="0"/>
        <bgColor rgb="FF000000"/>
      </patternFill>
    </fill>
    <fill>
      <patternFill patternType="solid">
        <fgColor rgb="FFB4C6E7"/>
        <bgColor indexed="64"/>
      </patternFill>
    </fill>
    <fill>
      <patternFill patternType="solid">
        <fgColor rgb="FFF79646"/>
        <bgColor indexed="64"/>
      </patternFill>
    </fill>
    <fill>
      <patternFill patternType="solid">
        <fgColor rgb="FFD9D9D9"/>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medium">
        <color rgb="FF000000"/>
      </top>
      <bottom style="medium">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3" fillId="0" borderId="0"/>
    <xf numFmtId="0" fontId="14" fillId="0" borderId="0" applyNumberFormat="0" applyFill="0" applyBorder="0" applyAlignment="0" applyProtection="0"/>
    <xf numFmtId="9" fontId="4" fillId="0" borderId="0" applyFont="0" applyFill="0" applyBorder="0" applyAlignment="0" applyProtection="0"/>
  </cellStyleXfs>
  <cellXfs count="261">
    <xf numFmtId="0" fontId="0" fillId="0" borderId="0" xfId="0"/>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1" xfId="0" applyBorder="1"/>
    <xf numFmtId="0" fontId="5" fillId="3"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0" xfId="0" applyAlignment="1">
      <alignment horizontal="center" vertical="center"/>
    </xf>
    <xf numFmtId="0" fontId="7" fillId="2" borderId="1" xfId="1" applyFont="1" applyFill="1" applyBorder="1" applyAlignment="1">
      <alignment vertical="center" wrapText="1"/>
    </xf>
    <xf numFmtId="0" fontId="5" fillId="5" borderId="1" xfId="0" applyFont="1" applyFill="1" applyBorder="1" applyAlignment="1">
      <alignment vertical="center"/>
    </xf>
    <xf numFmtId="0" fontId="4" fillId="5" borderId="1" xfId="0" applyFont="1" applyFill="1" applyBorder="1" applyAlignment="1">
      <alignment vertical="center" wrapText="1"/>
    </xf>
    <xf numFmtId="0" fontId="10" fillId="6" borderId="1" xfId="1" applyFont="1" applyFill="1" applyBorder="1" applyAlignment="1">
      <alignment horizontal="center" vertical="center" wrapText="1"/>
    </xf>
    <xf numFmtId="0" fontId="0" fillId="0" borderId="0" xfId="0" applyAlignment="1">
      <alignment horizontal="left" vertical="center"/>
    </xf>
    <xf numFmtId="0" fontId="17" fillId="8" borderId="5" xfId="0" applyFont="1" applyFill="1" applyBorder="1" applyAlignment="1">
      <alignment horizontal="center" vertical="center" wrapText="1"/>
    </xf>
    <xf numFmtId="0" fontId="18" fillId="10" borderId="5" xfId="0" applyFont="1" applyFill="1" applyBorder="1" applyAlignment="1">
      <alignment horizontal="left" vertical="center" wrapText="1"/>
    </xf>
    <xf numFmtId="0" fontId="18" fillId="10" borderId="5" xfId="0" applyFont="1" applyFill="1" applyBorder="1" applyAlignment="1">
      <alignment horizontal="center" vertical="center" wrapText="1"/>
    </xf>
    <xf numFmtId="0" fontId="13" fillId="0" borderId="5" xfId="0" applyFont="1" applyBorder="1" applyAlignment="1">
      <alignment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3" borderId="5" xfId="0" applyFill="1" applyBorder="1"/>
    <xf numFmtId="0" fontId="5" fillId="12" borderId="5" xfId="0" applyFont="1" applyFill="1" applyBorder="1"/>
    <xf numFmtId="0" fontId="5" fillId="3" borderId="5" xfId="0" applyFont="1" applyFill="1" applyBorder="1" applyAlignment="1">
      <alignment horizontal="center" vertical="center"/>
    </xf>
    <xf numFmtId="0" fontId="0" fillId="11" borderId="5" xfId="0" applyFill="1" applyBorder="1" applyAlignment="1">
      <alignment horizontal="center" vertical="center"/>
    </xf>
    <xf numFmtId="0" fontId="0" fillId="0" borderId="5" xfId="0" applyBorder="1"/>
    <xf numFmtId="0" fontId="0" fillId="11" borderId="5" xfId="0" applyFill="1" applyBorder="1"/>
    <xf numFmtId="0" fontId="19" fillId="0" borderId="0" xfId="0" applyFont="1" applyAlignment="1">
      <alignment vertical="top"/>
    </xf>
    <xf numFmtId="0" fontId="0" fillId="11" borderId="0" xfId="0" applyFill="1"/>
    <xf numFmtId="0" fontId="0" fillId="0" borderId="0" xfId="0" applyAlignment="1">
      <alignment wrapText="1"/>
    </xf>
    <xf numFmtId="0" fontId="0" fillId="11" borderId="5" xfId="0" applyFill="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11" borderId="5" xfId="0" applyFill="1" applyBorder="1" applyAlignment="1">
      <alignment horizontal="left" vertical="top"/>
    </xf>
    <xf numFmtId="0" fontId="5" fillId="11" borderId="5" xfId="0" applyFont="1" applyFill="1" applyBorder="1" applyAlignment="1">
      <alignment horizontal="left" vertical="top"/>
    </xf>
    <xf numFmtId="0" fontId="5" fillId="11" borderId="5" xfId="0" applyFont="1" applyFill="1" applyBorder="1" applyAlignment="1">
      <alignment horizontal="left" vertical="top" wrapText="1"/>
    </xf>
    <xf numFmtId="0" fontId="0" fillId="0" borderId="5" xfId="0" applyBorder="1" applyAlignment="1">
      <alignment horizontal="left" vertical="center"/>
    </xf>
    <xf numFmtId="0" fontId="0" fillId="0" borderId="5" xfId="0" applyBorder="1" applyAlignment="1">
      <alignment horizontal="left" vertical="center" wrapText="1"/>
    </xf>
    <xf numFmtId="0" fontId="5" fillId="0" borderId="5" xfId="0" applyFont="1" applyBorder="1" applyAlignment="1">
      <alignment horizontal="left" vertical="center" wrapText="1"/>
    </xf>
    <xf numFmtId="0" fontId="0" fillId="3" borderId="6" xfId="0" applyFill="1" applyBorder="1"/>
    <xf numFmtId="0" fontId="0" fillId="3" borderId="8" xfId="0" applyFill="1" applyBorder="1"/>
    <xf numFmtId="0" fontId="5" fillId="12" borderId="8" xfId="0" applyFont="1" applyFill="1" applyBorder="1"/>
    <xf numFmtId="0" fontId="0" fillId="0" borderId="8" xfId="0" applyBorder="1"/>
    <xf numFmtId="0" fontId="0" fillId="3" borderId="0" xfId="0" applyFill="1"/>
    <xf numFmtId="0" fontId="5" fillId="3" borderId="0" xfId="0" applyFont="1" applyFill="1"/>
    <xf numFmtId="0" fontId="5" fillId="12" borderId="9" xfId="0" applyFont="1" applyFill="1" applyBorder="1"/>
    <xf numFmtId="0" fontId="0" fillId="3" borderId="5" xfId="0" applyFill="1" applyBorder="1" applyAlignment="1">
      <alignment vertical="center" wrapText="1"/>
    </xf>
    <xf numFmtId="0" fontId="0" fillId="3" borderId="0" xfId="0" applyFill="1" applyAlignment="1">
      <alignment horizontal="center" vertical="center"/>
    </xf>
    <xf numFmtId="0" fontId="0" fillId="3" borderId="0" xfId="0" applyFill="1" applyAlignment="1">
      <alignment vertical="center" wrapText="1"/>
    </xf>
    <xf numFmtId="0" fontId="5" fillId="3" borderId="0" xfId="0" applyFont="1" applyFill="1" applyAlignment="1">
      <alignment horizontal="center" vertical="center"/>
    </xf>
    <xf numFmtId="0" fontId="4" fillId="3" borderId="0" xfId="0" applyFont="1" applyFill="1" applyProtection="1">
      <protection locked="0"/>
    </xf>
    <xf numFmtId="0" fontId="4" fillId="3" borderId="0" xfId="0" applyFont="1" applyFill="1" applyAlignment="1" applyProtection="1">
      <alignment vertical="center" wrapText="1"/>
      <protection locked="0"/>
    </xf>
    <xf numFmtId="0" fontId="0" fillId="3" borderId="0" xfId="0" applyFill="1" applyAlignment="1">
      <alignment vertical="center"/>
    </xf>
    <xf numFmtId="0" fontId="0" fillId="11" borderId="0" xfId="0" applyFill="1" applyAlignment="1">
      <alignment vertical="center"/>
    </xf>
    <xf numFmtId="0" fontId="0" fillId="11" borderId="5" xfId="0" applyFill="1" applyBorder="1" applyAlignment="1">
      <alignment vertical="center"/>
    </xf>
    <xf numFmtId="0" fontId="5" fillId="0" borderId="0" xfId="0" applyFont="1"/>
    <xf numFmtId="0" fontId="8" fillId="0" borderId="0" xfId="0" applyFont="1" applyAlignment="1">
      <alignment horizontal="left" vertical="center"/>
    </xf>
    <xf numFmtId="0" fontId="34" fillId="14" borderId="5" xfId="0" applyFont="1" applyFill="1" applyBorder="1" applyAlignment="1">
      <alignment horizontal="left" vertical="center" wrapText="1"/>
    </xf>
    <xf numFmtId="0" fontId="32" fillId="14" borderId="5" xfId="0" applyFont="1" applyFill="1" applyBorder="1" applyAlignment="1">
      <alignment horizontal="left" vertical="center" wrapText="1"/>
    </xf>
    <xf numFmtId="0" fontId="31" fillId="14" borderId="5" xfId="0" applyFont="1" applyFill="1" applyBorder="1" applyAlignment="1">
      <alignment horizontal="left" vertical="center" wrapText="1"/>
    </xf>
    <xf numFmtId="0" fontId="0" fillId="14" borderId="5" xfId="0" applyFill="1" applyBorder="1" applyAlignment="1">
      <alignment horizontal="left" vertical="center" wrapText="1"/>
    </xf>
    <xf numFmtId="0" fontId="33" fillId="14" borderId="5" xfId="0" applyFont="1" applyFill="1" applyBorder="1" applyAlignment="1">
      <alignment horizontal="left" vertical="center" wrapText="1"/>
    </xf>
    <xf numFmtId="0" fontId="18" fillId="0" borderId="5"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2" fillId="11" borderId="1" xfId="1" applyFont="1" applyFill="1" applyBorder="1" applyAlignment="1">
      <alignment horizontal="left" vertical="center" wrapText="1"/>
    </xf>
    <xf numFmtId="0" fontId="4" fillId="11" borderId="1" xfId="0" applyFont="1" applyFill="1" applyBorder="1" applyAlignment="1">
      <alignment vertical="center" wrapText="1"/>
    </xf>
    <xf numFmtId="0" fontId="4" fillId="11" borderId="1" xfId="0" applyFont="1" applyFill="1" applyBorder="1" applyAlignment="1">
      <alignment vertical="center"/>
    </xf>
    <xf numFmtId="0" fontId="5" fillId="11" borderId="1" xfId="0" applyFont="1" applyFill="1" applyBorder="1" applyAlignment="1">
      <alignment vertical="center"/>
    </xf>
    <xf numFmtId="0" fontId="2" fillId="10" borderId="1" xfId="1" applyFont="1" applyFill="1" applyBorder="1" applyAlignment="1" applyProtection="1">
      <alignment horizontal="left" vertical="center" wrapText="1"/>
      <protection locked="0"/>
    </xf>
    <xf numFmtId="0" fontId="4" fillId="10" borderId="0" xfId="0" applyFont="1" applyFill="1" applyAlignment="1">
      <alignment horizontal="left" vertical="center"/>
    </xf>
    <xf numFmtId="0" fontId="0" fillId="10" borderId="0" xfId="0" applyFill="1"/>
    <xf numFmtId="0" fontId="4" fillId="0" borderId="0" xfId="0" applyFont="1" applyAlignment="1">
      <alignment vertical="center" wrapText="1"/>
    </xf>
    <xf numFmtId="0" fontId="37" fillId="6" borderId="0" xfId="0" applyFont="1" applyFill="1" applyAlignment="1">
      <alignment vertical="center"/>
    </xf>
    <xf numFmtId="0" fontId="0" fillId="0" borderId="0" xfId="0" applyAlignment="1">
      <alignment vertical="top"/>
    </xf>
    <xf numFmtId="0" fontId="39" fillId="18" borderId="0" xfId="0" applyFont="1" applyFill="1" applyAlignment="1">
      <alignment wrapText="1"/>
    </xf>
    <xf numFmtId="0" fontId="39" fillId="18" borderId="0" xfId="0" applyFont="1" applyFill="1"/>
    <xf numFmtId="0" fontId="39" fillId="0" borderId="0" xfId="0" applyFont="1" applyAlignment="1">
      <alignment wrapText="1"/>
    </xf>
    <xf numFmtId="0" fontId="39" fillId="0" borderId="0" xfId="0" applyFont="1"/>
    <xf numFmtId="0" fontId="39" fillId="10" borderId="0" xfId="0" applyFont="1" applyFill="1" applyAlignment="1">
      <alignment wrapText="1"/>
    </xf>
    <xf numFmtId="0" fontId="39" fillId="10" borderId="0" xfId="0" applyFont="1" applyFill="1"/>
    <xf numFmtId="0" fontId="38" fillId="17" borderId="11" xfId="0" applyFont="1" applyFill="1" applyBorder="1" applyAlignment="1">
      <alignment horizontal="left" vertical="center" wrapText="1"/>
    </xf>
    <xf numFmtId="0" fontId="0" fillId="0" borderId="0" xfId="0" applyAlignment="1">
      <alignment vertical="top" wrapText="1"/>
    </xf>
    <xf numFmtId="0" fontId="0" fillId="0" borderId="5" xfId="0" applyBorder="1" applyAlignment="1">
      <alignment vertical="top" wrapText="1"/>
    </xf>
    <xf numFmtId="0" fontId="0" fillId="0" borderId="5" xfId="0" applyBorder="1" applyAlignment="1">
      <alignment horizontal="left" vertical="top"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pplyProtection="1">
      <alignment vertical="center"/>
      <protection locked="0"/>
    </xf>
    <xf numFmtId="0" fontId="4" fillId="5" borderId="1" xfId="0" applyFont="1" applyFill="1" applyBorder="1" applyAlignment="1">
      <alignment horizontal="left" vertical="center" wrapText="1"/>
    </xf>
    <xf numFmtId="0" fontId="4" fillId="0" borderId="0" xfId="0" applyFont="1" applyAlignment="1">
      <alignment horizontal="center" vertical="center" wrapText="1"/>
    </xf>
    <xf numFmtId="0" fontId="7" fillId="2" borderId="1" xfId="1"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0" fillId="3" borderId="0" xfId="0" applyFill="1" applyAlignment="1">
      <alignment horizontal="left" vertical="center"/>
    </xf>
    <xf numFmtId="0" fontId="0" fillId="3" borderId="6" xfId="0" applyFill="1" applyBorder="1" applyAlignment="1">
      <alignment horizontal="left" vertical="center"/>
    </xf>
    <xf numFmtId="0" fontId="0" fillId="3" borderId="6" xfId="0" applyFill="1" applyBorder="1" applyAlignment="1">
      <alignment horizontal="center" vertical="center"/>
    </xf>
    <xf numFmtId="0" fontId="0" fillId="3" borderId="1" xfId="0" applyFill="1" applyBorder="1"/>
    <xf numFmtId="0" fontId="4" fillId="11"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7" xfId="0" applyFill="1" applyBorder="1"/>
    <xf numFmtId="0" fontId="0" fillId="3" borderId="10" xfId="0" applyFill="1" applyBorder="1"/>
    <xf numFmtId="0" fontId="0" fillId="11" borderId="10" xfId="0" applyFill="1" applyBorder="1"/>
    <xf numFmtId="0" fontId="0" fillId="11" borderId="10" xfId="0" applyFill="1" applyBorder="1" applyAlignment="1">
      <alignment vertical="center"/>
    </xf>
    <xf numFmtId="0" fontId="0" fillId="3" borderId="10" xfId="0" applyFill="1" applyBorder="1" applyAlignment="1">
      <alignment vertical="center" wrapText="1"/>
    </xf>
    <xf numFmtId="0" fontId="5"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1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11" borderId="1" xfId="0" applyFont="1" applyFill="1" applyBorder="1" applyAlignment="1">
      <alignment horizontal="center" vertical="center"/>
    </xf>
    <xf numFmtId="0" fontId="11" fillId="11" borderId="1" xfId="0" applyFont="1" applyFill="1" applyBorder="1" applyAlignment="1">
      <alignment horizontal="left" vertical="center" wrapText="1"/>
    </xf>
    <xf numFmtId="0" fontId="4" fillId="0" borderId="1" xfId="0" applyFont="1" applyBorder="1"/>
    <xf numFmtId="0" fontId="0" fillId="3" borderId="1" xfId="0" applyFill="1" applyBorder="1" applyAlignment="1">
      <alignment horizontal="center" vertical="center"/>
    </xf>
    <xf numFmtId="0" fontId="0" fillId="11" borderId="1" xfId="0" applyFill="1" applyBorder="1" applyAlignment="1">
      <alignment vertical="center" wrapText="1"/>
    </xf>
    <xf numFmtId="0" fontId="4" fillId="3" borderId="1" xfId="0" applyFont="1" applyFill="1" applyBorder="1"/>
    <xf numFmtId="0" fontId="5" fillId="19" borderId="1" xfId="0" applyFont="1" applyFill="1" applyBorder="1" applyAlignment="1">
      <alignment horizontal="center" vertical="center"/>
    </xf>
    <xf numFmtId="0" fontId="16" fillId="15" borderId="1" xfId="0" applyFont="1" applyFill="1" applyBorder="1"/>
    <xf numFmtId="0" fontId="15" fillId="15" borderId="1" xfId="0" applyFont="1" applyFill="1" applyBorder="1" applyAlignment="1">
      <alignment horizontal="center" vertical="center" wrapText="1"/>
    </xf>
    <xf numFmtId="0" fontId="16" fillId="3" borderId="1" xfId="0" applyFont="1" applyFill="1" applyBorder="1"/>
    <xf numFmtId="0" fontId="16" fillId="15" borderId="1" xfId="0" applyFont="1" applyFill="1" applyBorder="1" applyAlignment="1">
      <alignment horizontal="center" vertical="center"/>
    </xf>
    <xf numFmtId="0" fontId="16" fillId="11" borderId="1" xfId="0" applyFont="1" applyFill="1" applyBorder="1" applyAlignment="1">
      <alignment vertical="center" wrapText="1"/>
    </xf>
    <xf numFmtId="0" fontId="15" fillId="11" borderId="1" xfId="0" applyFont="1" applyFill="1" applyBorder="1" applyAlignment="1">
      <alignment horizontal="center" vertical="center"/>
    </xf>
    <xf numFmtId="0" fontId="16" fillId="0" borderId="1" xfId="0" applyFont="1" applyBorder="1"/>
    <xf numFmtId="0" fontId="16" fillId="0" borderId="1" xfId="0" applyFont="1" applyBorder="1" applyAlignment="1">
      <alignment horizontal="center" vertical="center"/>
    </xf>
    <xf numFmtId="0" fontId="15" fillId="9" borderId="1" xfId="0" applyFont="1" applyFill="1" applyBorder="1" applyAlignment="1">
      <alignment horizontal="center" vertical="center"/>
    </xf>
    <xf numFmtId="0" fontId="16" fillId="9" borderId="1" xfId="0" applyFont="1" applyFill="1" applyBorder="1"/>
    <xf numFmtId="0" fontId="16" fillId="9" borderId="1" xfId="0" applyFont="1" applyFill="1" applyBorder="1" applyAlignment="1">
      <alignment horizontal="center" vertical="center"/>
    </xf>
    <xf numFmtId="0" fontId="9" fillId="11" borderId="1" xfId="0" applyFont="1" applyFill="1" applyBorder="1" applyAlignment="1">
      <alignment horizontal="left" vertical="center" wrapText="1"/>
    </xf>
    <xf numFmtId="0" fontId="16" fillId="11" borderId="1" xfId="0" applyFont="1" applyFill="1" applyBorder="1" applyAlignment="1">
      <alignment horizontal="left" vertical="center" wrapText="1"/>
    </xf>
    <xf numFmtId="0" fontId="5"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5" fillId="12" borderId="1" xfId="0" applyFont="1" applyFill="1" applyBorder="1" applyAlignment="1">
      <alignment vertical="center" wrapText="1"/>
    </xf>
    <xf numFmtId="0" fontId="0" fillId="3" borderId="10" xfId="0" applyFill="1" applyBorder="1" applyAlignment="1">
      <alignment vertical="center"/>
    </xf>
    <xf numFmtId="0" fontId="0" fillId="11" borderId="1" xfId="0" applyFill="1" applyBorder="1" applyAlignment="1">
      <alignment horizontal="left" vertical="center" wrapText="1"/>
    </xf>
    <xf numFmtId="0" fontId="13" fillId="11" borderId="1" xfId="0" applyFont="1" applyFill="1" applyBorder="1" applyAlignment="1">
      <alignment vertical="center" wrapText="1"/>
    </xf>
    <xf numFmtId="0" fontId="4" fillId="3" borderId="0" xfId="0" applyFont="1" applyFill="1" applyAlignment="1">
      <alignment horizontal="left" vertical="center" wrapText="1"/>
    </xf>
    <xf numFmtId="0" fontId="0" fillId="3" borderId="5" xfId="0" applyFill="1" applyBorder="1" applyAlignment="1">
      <alignment vertical="center"/>
    </xf>
    <xf numFmtId="0" fontId="23" fillId="3" borderId="0" xfId="0" applyFont="1" applyFill="1" applyAlignment="1">
      <alignment horizontal="center" vertical="center"/>
    </xf>
    <xf numFmtId="0" fontId="26" fillId="3" borderId="0" xfId="0" applyFont="1" applyFill="1" applyAlignment="1" applyProtection="1">
      <alignment horizontal="center" vertical="center" wrapText="1"/>
      <protection locked="0"/>
    </xf>
    <xf numFmtId="0" fontId="26" fillId="3" borderId="0" xfId="0" applyFont="1" applyFill="1"/>
    <xf numFmtId="0" fontId="30" fillId="3" borderId="0" xfId="0" applyFont="1" applyFill="1" applyAlignment="1">
      <alignment horizontal="center" vertical="center" wrapText="1"/>
    </xf>
    <xf numFmtId="0" fontId="23" fillId="3" borderId="0" xfId="0" applyFont="1" applyFill="1"/>
    <xf numFmtId="0" fontId="22" fillId="7" borderId="1" xfId="0" applyFont="1" applyFill="1" applyBorder="1" applyAlignment="1">
      <alignment horizontal="center" vertical="center" wrapText="1"/>
    </xf>
    <xf numFmtId="0" fontId="26" fillId="13" borderId="1" xfId="0" applyFont="1" applyFill="1" applyBorder="1" applyAlignment="1">
      <alignment horizontal="center" vertical="center"/>
    </xf>
    <xf numFmtId="0" fontId="26" fillId="13" borderId="1" xfId="0" applyFont="1" applyFill="1" applyBorder="1" applyAlignment="1" applyProtection="1">
      <alignment horizontal="center" vertical="center" wrapText="1"/>
      <protection locked="0"/>
    </xf>
    <xf numFmtId="0" fontId="23" fillId="13" borderId="1" xfId="0" applyFont="1" applyFill="1" applyBorder="1" applyAlignment="1">
      <alignment horizontal="center" vertical="center"/>
    </xf>
    <xf numFmtId="0" fontId="18" fillId="13" borderId="1" xfId="0" applyFont="1" applyFill="1" applyBorder="1" applyAlignment="1">
      <alignment horizontal="center" vertical="center" wrapText="1"/>
    </xf>
    <xf numFmtId="0" fontId="23" fillId="12" borderId="1" xfId="0" applyFont="1" applyFill="1" applyBorder="1" applyAlignment="1">
      <alignment horizontal="center" vertical="center"/>
    </xf>
    <xf numFmtId="0" fontId="30" fillId="12" borderId="1" xfId="0" applyFont="1" applyFill="1" applyBorder="1" applyAlignment="1">
      <alignment horizontal="center" vertical="center"/>
    </xf>
    <xf numFmtId="0" fontId="24" fillId="12"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3" fillId="0" borderId="1" xfId="0" applyFont="1" applyBorder="1" applyAlignment="1">
      <alignment horizontal="center" vertical="center"/>
    </xf>
    <xf numFmtId="0" fontId="30" fillId="11" borderId="1" xfId="0" applyFont="1" applyFill="1" applyBorder="1" applyAlignment="1">
      <alignment horizontal="center" vertical="center"/>
    </xf>
    <xf numFmtId="0" fontId="25" fillId="11" borderId="1" xfId="0" applyFont="1" applyFill="1" applyBorder="1" applyAlignment="1">
      <alignment horizontal="center" vertical="center" wrapText="1"/>
    </xf>
    <xf numFmtId="0" fontId="26" fillId="3"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6" fillId="10" borderId="1" xfId="0" applyFont="1" applyFill="1" applyBorder="1"/>
    <xf numFmtId="0" fontId="26" fillId="10" borderId="1" xfId="0" applyFont="1" applyFill="1" applyBorder="1" applyAlignment="1" applyProtection="1">
      <alignment horizontal="center" vertical="center" wrapText="1"/>
      <protection locked="0"/>
    </xf>
    <xf numFmtId="0" fontId="28" fillId="11" borderId="1" xfId="3" applyFont="1" applyFill="1" applyBorder="1" applyAlignment="1">
      <alignment horizontal="center" vertical="center"/>
    </xf>
    <xf numFmtId="0" fontId="28" fillId="0" borderId="1" xfId="3" applyFont="1" applyBorder="1" applyAlignment="1">
      <alignment horizontal="center" vertical="center"/>
    </xf>
    <xf numFmtId="0" fontId="39" fillId="12" borderId="1" xfId="0" applyFont="1" applyFill="1" applyBorder="1" applyAlignment="1">
      <alignment horizontal="center" vertical="center" wrapText="1"/>
    </xf>
    <xf numFmtId="0" fontId="30" fillId="10" borderId="1" xfId="0" applyFont="1" applyFill="1" applyBorder="1" applyAlignment="1">
      <alignment horizontal="center" vertical="center" wrapText="1"/>
    </xf>
    <xf numFmtId="0" fontId="26" fillId="12" borderId="1" xfId="0" applyFont="1" applyFill="1" applyBorder="1" applyAlignment="1" applyProtection="1">
      <alignment horizontal="center" vertical="center" wrapText="1"/>
      <protection locked="0"/>
    </xf>
    <xf numFmtId="0" fontId="0" fillId="5" borderId="1" xfId="0" applyFill="1" applyBorder="1" applyAlignment="1">
      <alignment vertical="center" wrapText="1"/>
    </xf>
    <xf numFmtId="0" fontId="2" fillId="0" borderId="1" xfId="1" applyFont="1" applyBorder="1" applyAlignment="1" applyProtection="1">
      <alignment horizontal="left" vertical="center" wrapText="1"/>
      <protection locked="0"/>
    </xf>
    <xf numFmtId="0" fontId="0" fillId="0" borderId="0" xfId="0" applyAlignment="1">
      <alignment vertical="center"/>
    </xf>
    <xf numFmtId="0" fontId="5" fillId="3" borderId="10" xfId="0" applyFont="1" applyFill="1" applyBorder="1" applyAlignment="1">
      <alignment horizontal="center" vertical="center"/>
    </xf>
    <xf numFmtId="0" fontId="15" fillId="0" borderId="1" xfId="0" applyFont="1" applyBorder="1" applyAlignment="1">
      <alignment horizontal="center" vertical="center"/>
    </xf>
    <xf numFmtId="0" fontId="15" fillId="15" borderId="1" xfId="0" applyFont="1" applyFill="1" applyBorder="1" applyAlignment="1">
      <alignment horizontal="center" vertical="center"/>
    </xf>
    <xf numFmtId="0" fontId="0" fillId="0" borderId="0" xfId="0" applyAlignment="1">
      <alignment vertical="center" wrapText="1"/>
    </xf>
    <xf numFmtId="0" fontId="6" fillId="4" borderId="1" xfId="1" applyFont="1" applyFill="1" applyBorder="1" applyAlignment="1">
      <alignment vertical="center" wrapText="1"/>
    </xf>
    <xf numFmtId="0" fontId="4"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6" fillId="4" borderId="1" xfId="1" applyFont="1" applyFill="1" applyBorder="1" applyAlignment="1">
      <alignment horizontal="left" vertical="center" wrapText="1"/>
    </xf>
    <xf numFmtId="0" fontId="7" fillId="2" borderId="1" xfId="2" applyFont="1" applyFill="1" applyBorder="1" applyAlignment="1">
      <alignment vertical="center" wrapText="1"/>
    </xf>
    <xf numFmtId="0" fontId="5" fillId="19" borderId="1" xfId="0" applyFont="1" applyFill="1" applyBorder="1" applyAlignment="1">
      <alignment vertical="center" wrapText="1"/>
    </xf>
    <xf numFmtId="0" fontId="0" fillId="20" borderId="0" xfId="0" applyFill="1"/>
    <xf numFmtId="0" fontId="0" fillId="21" borderId="0" xfId="0" applyFill="1"/>
    <xf numFmtId="0" fontId="0" fillId="6" borderId="0" xfId="0" applyFill="1"/>
    <xf numFmtId="0" fontId="4" fillId="3" borderId="1" xfId="0" applyFont="1" applyFill="1" applyBorder="1" applyAlignment="1" applyProtection="1">
      <alignment vertical="center"/>
      <protection locked="0"/>
    </xf>
    <xf numFmtId="0" fontId="0" fillId="11" borderId="5" xfId="0" applyFill="1" applyBorder="1" applyAlignment="1">
      <alignment vertical="center" wrapText="1"/>
    </xf>
    <xf numFmtId="0" fontId="0" fillId="11" borderId="6" xfId="0" applyFill="1" applyBorder="1" applyAlignment="1">
      <alignment horizontal="center" vertical="center"/>
    </xf>
    <xf numFmtId="0" fontId="0" fillId="10" borderId="6" xfId="0" applyFill="1" applyBorder="1" applyAlignment="1">
      <alignment horizontal="center" vertical="center"/>
    </xf>
    <xf numFmtId="0" fontId="0" fillId="11" borderId="6" xfId="0" applyFill="1" applyBorder="1" applyAlignment="1">
      <alignment horizontal="center" vertical="center" wrapText="1"/>
    </xf>
    <xf numFmtId="0" fontId="0" fillId="11" borderId="6" xfId="0" applyFill="1" applyBorder="1" applyAlignment="1">
      <alignment horizontal="center" vertical="top"/>
    </xf>
    <xf numFmtId="0" fontId="0" fillId="11" borderId="1" xfId="0" applyFill="1" applyBorder="1" applyAlignment="1">
      <alignment vertical="center"/>
    </xf>
    <xf numFmtId="0" fontId="35" fillId="11" borderId="1" xfId="0" applyFont="1" applyFill="1" applyBorder="1"/>
    <xf numFmtId="0" fontId="0" fillId="11" borderId="1" xfId="0" applyFill="1" applyBorder="1"/>
    <xf numFmtId="0" fontId="25" fillId="11" borderId="1" xfId="0" applyFont="1" applyFill="1" applyBorder="1" applyAlignment="1">
      <alignment horizontal="left" vertical="center" wrapText="1"/>
    </xf>
    <xf numFmtId="49" fontId="0" fillId="11" borderId="1" xfId="0" applyNumberFormat="1" applyFill="1" applyBorder="1" applyAlignment="1">
      <alignment horizontal="left"/>
    </xf>
    <xf numFmtId="0" fontId="36" fillId="11" borderId="1" xfId="2" applyFont="1" applyFill="1" applyBorder="1" applyAlignment="1">
      <alignment vertical="center" wrapText="1"/>
    </xf>
    <xf numFmtId="0" fontId="25" fillId="11" borderId="1" xfId="2" applyFont="1" applyFill="1" applyBorder="1" applyAlignment="1">
      <alignment horizontal="left" vertical="center" wrapText="1"/>
    </xf>
    <xf numFmtId="0" fontId="1" fillId="10" borderId="1" xfId="2" applyFont="1" applyFill="1" applyBorder="1" applyAlignment="1">
      <alignment horizontal="left" vertical="center" wrapText="1"/>
    </xf>
    <xf numFmtId="49" fontId="0" fillId="10" borderId="1" xfId="0" applyNumberFormat="1" applyFill="1" applyBorder="1" applyAlignment="1">
      <alignment horizontal="left"/>
    </xf>
    <xf numFmtId="0" fontId="19" fillId="16" borderId="1" xfId="0" applyFont="1" applyFill="1" applyBorder="1" applyAlignment="1">
      <alignment vertical="center"/>
    </xf>
    <xf numFmtId="0" fontId="25" fillId="11" borderId="1" xfId="0" applyFont="1" applyFill="1" applyBorder="1" applyAlignment="1">
      <alignment horizontal="left" vertical="center"/>
    </xf>
    <xf numFmtId="0" fontId="30" fillId="11" borderId="1" xfId="0" applyFont="1" applyFill="1" applyBorder="1" applyAlignment="1">
      <alignment horizontal="left" vertical="center" wrapText="1"/>
    </xf>
    <xf numFmtId="0" fontId="35" fillId="11" borderId="1" xfId="0" applyFont="1" applyFill="1" applyBorder="1" applyAlignment="1">
      <alignment vertical="center"/>
    </xf>
    <xf numFmtId="0" fontId="21" fillId="11" borderId="1" xfId="0" applyFont="1" applyFill="1" applyBorder="1" applyAlignment="1">
      <alignment wrapText="1"/>
    </xf>
    <xf numFmtId="0" fontId="0" fillId="11" borderId="1" xfId="0" applyFill="1" applyBorder="1" applyAlignment="1">
      <alignment vertical="top"/>
    </xf>
    <xf numFmtId="0" fontId="20" fillId="11" borderId="1" xfId="0" applyFont="1" applyFill="1" applyBorder="1" applyAlignment="1">
      <alignment horizontal="left" vertical="top" wrapText="1"/>
    </xf>
    <xf numFmtId="0" fontId="0" fillId="10" borderId="1" xfId="0" applyFill="1" applyBorder="1" applyAlignment="1">
      <alignment vertical="center"/>
    </xf>
    <xf numFmtId="0" fontId="0" fillId="10" borderId="1" xfId="0" applyFill="1" applyBorder="1"/>
    <xf numFmtId="0" fontId="0" fillId="11" borderId="1" xfId="0" applyFill="1" applyBorder="1" applyAlignment="1">
      <alignment horizontal="left"/>
    </xf>
    <xf numFmtId="0" fontId="0" fillId="10" borderId="1" xfId="0" applyFill="1" applyBorder="1" applyAlignment="1">
      <alignment horizontal="left"/>
    </xf>
    <xf numFmtId="0" fontId="35" fillId="11" borderId="1" xfId="0" applyFont="1" applyFill="1" applyBorder="1" applyAlignment="1">
      <alignment wrapText="1"/>
    </xf>
    <xf numFmtId="0" fontId="0" fillId="10" borderId="1" xfId="0" applyFill="1" applyBorder="1" applyAlignment="1">
      <alignment vertical="center" wrapText="1"/>
    </xf>
    <xf numFmtId="0" fontId="21" fillId="10" borderId="1" xfId="0" applyFont="1" applyFill="1" applyBorder="1" applyAlignment="1">
      <alignment wrapText="1"/>
    </xf>
    <xf numFmtId="0" fontId="0" fillId="11" borderId="12" xfId="0" applyFill="1" applyBorder="1" applyAlignment="1">
      <alignment horizontal="center" vertical="center"/>
    </xf>
    <xf numFmtId="0" fontId="0" fillId="11" borderId="13" xfId="0" applyFill="1" applyBorder="1" applyAlignment="1">
      <alignment vertical="center"/>
    </xf>
    <xf numFmtId="0" fontId="35" fillId="11" borderId="13" xfId="0" applyFont="1" applyFill="1" applyBorder="1"/>
    <xf numFmtId="1" fontId="0" fillId="0" borderId="0" xfId="0" quotePrefix="1" applyNumberFormat="1" applyAlignment="1">
      <alignment horizontal="left" vertical="center"/>
    </xf>
    <xf numFmtId="9" fontId="0" fillId="0" borderId="0" xfId="0" applyNumberFormat="1" applyAlignment="1">
      <alignment horizontal="left" vertical="center"/>
    </xf>
    <xf numFmtId="1" fontId="0" fillId="0" borderId="0" xfId="0" applyNumberFormat="1" applyAlignment="1">
      <alignment horizontal="left" vertical="center"/>
    </xf>
    <xf numFmtId="0" fontId="30" fillId="5" borderId="1" xfId="0" applyFont="1" applyFill="1" applyBorder="1" applyAlignment="1">
      <alignment horizontal="center" vertical="center"/>
    </xf>
    <xf numFmtId="0" fontId="25"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0" fontId="27" fillId="5"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13" fillId="11" borderId="1" xfId="0" applyFont="1" applyFill="1" applyBorder="1" applyAlignment="1">
      <alignment horizontal="left" vertical="center" wrapText="1"/>
    </xf>
    <xf numFmtId="0" fontId="13" fillId="13"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3" borderId="0" xfId="0" applyFont="1" applyFill="1"/>
    <xf numFmtId="0" fontId="13" fillId="3" borderId="0" xfId="0" applyFont="1" applyFill="1" applyAlignment="1">
      <alignment horizontal="center" vertical="center"/>
    </xf>
    <xf numFmtId="0" fontId="41" fillId="7" borderId="5" xfId="0" applyFont="1" applyFill="1" applyBorder="1" applyAlignment="1">
      <alignment vertical="top" wrapText="1"/>
    </xf>
    <xf numFmtId="9" fontId="0" fillId="0" borderId="0" xfId="4" applyFont="1"/>
    <xf numFmtId="0" fontId="4" fillId="19" borderId="1" xfId="0" applyFont="1" applyFill="1" applyBorder="1" applyAlignment="1" applyProtection="1">
      <alignment horizontal="center" vertical="center" wrapText="1"/>
      <protection locked="0"/>
    </xf>
    <xf numFmtId="17" fontId="4" fillId="0" borderId="1" xfId="0" applyNumberFormat="1" applyFont="1" applyBorder="1"/>
    <xf numFmtId="0" fontId="5" fillId="7" borderId="6" xfId="0" applyFont="1" applyFill="1" applyBorder="1" applyAlignment="1">
      <alignment horizontal="left" vertical="center"/>
    </xf>
    <xf numFmtId="0" fontId="5" fillId="7" borderId="7" xfId="0" applyFont="1" applyFill="1" applyBorder="1" applyAlignment="1">
      <alignment horizontal="left" vertical="center"/>
    </xf>
    <xf numFmtId="0" fontId="5" fillId="7" borderId="8" xfId="0" applyFont="1" applyFill="1" applyBorder="1" applyAlignment="1">
      <alignment horizontal="left" vertical="center"/>
    </xf>
    <xf numFmtId="0" fontId="5" fillId="7" borderId="6" xfId="0" applyFont="1" applyFill="1" applyBorder="1" applyAlignment="1">
      <alignment horizontal="left" vertical="center" wrapText="1"/>
    </xf>
    <xf numFmtId="0" fontId="5" fillId="7" borderId="7" xfId="0" applyFont="1" applyFill="1" applyBorder="1" applyAlignment="1">
      <alignment horizontal="left" vertical="center" wrapText="1"/>
    </xf>
    <xf numFmtId="0" fontId="5" fillId="7" borderId="8" xfId="0" applyFont="1" applyFill="1" applyBorder="1" applyAlignment="1">
      <alignment horizontal="left" vertical="center" wrapText="1"/>
    </xf>
    <xf numFmtId="0" fontId="0" fillId="11" borderId="6" xfId="0" applyFill="1" applyBorder="1" applyAlignment="1">
      <alignment horizontal="center" vertical="center"/>
    </xf>
    <xf numFmtId="0" fontId="0" fillId="0" borderId="0" xfId="0" applyAlignment="1">
      <alignment horizontal="center"/>
    </xf>
    <xf numFmtId="0" fontId="17" fillId="7" borderId="5" xfId="0" applyFont="1" applyFill="1" applyBorder="1" applyAlignment="1">
      <alignment horizontal="center" vertical="center" wrapText="1"/>
    </xf>
    <xf numFmtId="0" fontId="0" fillId="11" borderId="5" xfId="0" applyFill="1" applyBorder="1" applyAlignment="1">
      <alignment horizontal="center" vertical="center"/>
    </xf>
    <xf numFmtId="0" fontId="5" fillId="12" borderId="2" xfId="0" applyFont="1" applyFill="1" applyBorder="1" applyAlignment="1">
      <alignment vertical="center" wrapText="1"/>
    </xf>
    <xf numFmtId="0" fontId="5" fillId="12" borderId="3" xfId="0" applyFont="1" applyFill="1" applyBorder="1" applyAlignment="1">
      <alignment vertical="center" wrapText="1"/>
    </xf>
    <xf numFmtId="0" fontId="5" fillId="12" borderId="4" xfId="0" applyFont="1" applyFill="1" applyBorder="1" applyAlignment="1">
      <alignment vertical="center" wrapText="1"/>
    </xf>
    <xf numFmtId="0" fontId="5" fillId="19" borderId="2" xfId="0" applyFont="1" applyFill="1" applyBorder="1" applyAlignment="1">
      <alignment vertical="center" wrapText="1"/>
    </xf>
    <xf numFmtId="0" fontId="5" fillId="19" borderId="3" xfId="0" applyFont="1" applyFill="1" applyBorder="1" applyAlignment="1">
      <alignment vertical="center" wrapText="1"/>
    </xf>
    <xf numFmtId="0" fontId="5" fillId="19" borderId="4" xfId="0" applyFont="1" applyFill="1" applyBorder="1" applyAlignment="1">
      <alignment vertical="center" wrapText="1"/>
    </xf>
    <xf numFmtId="0" fontId="24" fillId="13" borderId="2" xfId="0" applyFont="1" applyFill="1" applyBorder="1" applyAlignment="1">
      <alignment horizontal="center" vertical="center" wrapText="1"/>
    </xf>
    <xf numFmtId="0" fontId="24" fillId="13" borderId="3" xfId="0" applyFont="1" applyFill="1" applyBorder="1" applyAlignment="1">
      <alignment horizontal="center" vertical="center" wrapText="1"/>
    </xf>
    <xf numFmtId="0" fontId="24" fillId="13" borderId="4" xfId="0" applyFont="1" applyFill="1" applyBorder="1" applyAlignment="1">
      <alignment horizontal="center" vertical="center" wrapText="1"/>
    </xf>
    <xf numFmtId="0" fontId="7" fillId="2" borderId="1" xfId="1" applyFont="1" applyFill="1" applyBorder="1" applyAlignment="1">
      <alignment vertical="center" wrapText="1"/>
    </xf>
    <xf numFmtId="0" fontId="6" fillId="4" borderId="1" xfId="1" applyFont="1" applyFill="1" applyBorder="1" applyAlignment="1">
      <alignment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4" borderId="1" xfId="1" applyFont="1" applyFill="1" applyBorder="1" applyAlignment="1">
      <alignment horizontal="left" vertical="center" wrapText="1"/>
    </xf>
    <xf numFmtId="0" fontId="7" fillId="2" borderId="1" xfId="2"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37" fillId="6" borderId="0" xfId="0" applyFont="1" applyFill="1" applyAlignment="1">
      <alignment horizontal="left" vertical="center" wrapText="1"/>
    </xf>
  </cellXfs>
  <cellStyles count="5">
    <cellStyle name="Hyperlink" xfId="3" builtinId="8"/>
    <cellStyle name="Normal" xfId="0" builtinId="0"/>
    <cellStyle name="Normal 2" xfId="1" xr:uid="{00000000-0005-0000-0000-000001000000}"/>
    <cellStyle name="Normal 2 2" xfId="2" xr:uid="{00000000-0005-0000-0000-000002000000}"/>
    <cellStyle name="Per cent" xfId="4" builtinId="5"/>
  </cellStyles>
  <dxfs count="2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
      <fill>
        <patternFill>
          <bgColor rgb="FFFFFF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Questionnaire Completion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1"/>
          <c:order val="0"/>
          <c:tx>
            <c:strRef>
              <c:f>Statistics!$F$1</c:f>
              <c:strCache>
                <c:ptCount val="1"/>
                <c:pt idx="0">
                  <c:v>% Completed</c:v>
                </c:pt>
              </c:strCache>
            </c:strRef>
          </c:tx>
          <c:spPr>
            <a:solidFill>
              <a:schemeClr val="accent1">
                <a:lumMod val="75000"/>
              </a:schemeClr>
            </a:solidFill>
            <a:ln>
              <a:noFill/>
            </a:ln>
            <a:effectLst/>
          </c:spPr>
          <c:invertIfNegative val="0"/>
          <c:cat>
            <c:strRef>
              <c:f>Statistics!$D$2:$D$4</c:f>
              <c:strCache>
                <c:ptCount val="3"/>
                <c:pt idx="0">
                  <c:v>Operations</c:v>
                </c:pt>
                <c:pt idx="1">
                  <c:v>UK GDPR</c:v>
                </c:pt>
                <c:pt idx="2">
                  <c:v>Information Security</c:v>
                </c:pt>
              </c:strCache>
            </c:strRef>
          </c:cat>
          <c:val>
            <c:numRef>
              <c:f>Statistics!$F$2:$F$4</c:f>
              <c:numCache>
                <c:formatCode>General</c:formatCode>
                <c:ptCount val="3"/>
                <c:pt idx="0">
                  <c:v>0</c:v>
                </c:pt>
                <c:pt idx="1">
                  <c:v>0</c:v>
                </c:pt>
                <c:pt idx="2">
                  <c:v>0</c:v>
                </c:pt>
              </c:numCache>
            </c:numRef>
          </c:val>
          <c:extLst>
            <c:ext xmlns:c16="http://schemas.microsoft.com/office/drawing/2014/chart" uri="{C3380CC4-5D6E-409C-BE32-E72D297353CC}">
              <c16:uniqueId val="{00000001-B8A4-4CC6-BF29-C49C091433EE}"/>
            </c:ext>
          </c:extLst>
        </c:ser>
        <c:ser>
          <c:idx val="0"/>
          <c:order val="1"/>
          <c:tx>
            <c:strRef>
              <c:f>Statistics!$E$1</c:f>
              <c:strCache>
                <c:ptCount val="1"/>
                <c:pt idx="0">
                  <c:v>Number of Controls</c:v>
                </c:pt>
              </c:strCache>
            </c:strRef>
          </c:tx>
          <c:spPr>
            <a:solidFill>
              <a:schemeClr val="bg1">
                <a:lumMod val="85000"/>
              </a:schemeClr>
            </a:solidFill>
            <a:ln>
              <a:noFill/>
            </a:ln>
            <a:effectLst/>
          </c:spPr>
          <c:invertIfNegative val="0"/>
          <c:cat>
            <c:strRef>
              <c:f>Statistics!$D$2:$D$4</c:f>
              <c:strCache>
                <c:ptCount val="3"/>
                <c:pt idx="0">
                  <c:v>Operations</c:v>
                </c:pt>
                <c:pt idx="1">
                  <c:v>UK GDPR</c:v>
                </c:pt>
                <c:pt idx="2">
                  <c:v>Information Security</c:v>
                </c:pt>
              </c:strCache>
            </c:strRef>
          </c:cat>
          <c:val>
            <c:numRef>
              <c:f>Statistics!$E$2:$E$4</c:f>
              <c:numCache>
                <c:formatCode>General</c:formatCode>
                <c:ptCount val="3"/>
                <c:pt idx="0">
                  <c:v>42</c:v>
                </c:pt>
                <c:pt idx="1">
                  <c:v>11</c:v>
                </c:pt>
                <c:pt idx="2">
                  <c:v>72</c:v>
                </c:pt>
              </c:numCache>
            </c:numRef>
          </c:val>
          <c:extLst>
            <c:ext xmlns:c16="http://schemas.microsoft.com/office/drawing/2014/chart" uri="{C3380CC4-5D6E-409C-BE32-E72D297353CC}">
              <c16:uniqueId val="{00000000-B8A4-4CC6-BF29-C49C091433EE}"/>
            </c:ext>
          </c:extLst>
        </c:ser>
        <c:dLbls>
          <c:showLegendKey val="0"/>
          <c:showVal val="0"/>
          <c:showCatName val="0"/>
          <c:showSerName val="0"/>
          <c:showPercent val="0"/>
          <c:showBubbleSize val="0"/>
        </c:dLbls>
        <c:gapWidth val="150"/>
        <c:overlap val="100"/>
        <c:axId val="634119392"/>
        <c:axId val="635227784"/>
      </c:barChart>
      <c:catAx>
        <c:axId val="634119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227784"/>
        <c:crosses val="autoZero"/>
        <c:auto val="1"/>
        <c:lblAlgn val="ctr"/>
        <c:lblOffset val="100"/>
        <c:noMultiLvlLbl val="0"/>
      </c:catAx>
      <c:valAx>
        <c:axId val="6352277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11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Operations</a:t>
            </a:r>
            <a:r>
              <a:rPr lang="en-GB" baseline="0"/>
              <a:t> - Applicant Status per Principle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Statistics!$S$6</c:f>
              <c:strCache>
                <c:ptCount val="1"/>
                <c:pt idx="0">
                  <c:v>In Place</c:v>
                </c:pt>
              </c:strCache>
            </c:strRef>
          </c:tx>
          <c:spPr>
            <a:solidFill>
              <a:schemeClr val="accent1"/>
            </a:solidFill>
            <a:ln>
              <a:noFill/>
            </a:ln>
            <a:effectLst/>
          </c:spPr>
          <c:invertIfNegative val="0"/>
          <c:cat>
            <c:strRef>
              <c:f>Statistics!$R$7:$R$19</c:f>
              <c:strCache>
                <c:ptCount val="13"/>
                <c:pt idx="0">
                  <c:v>P1</c:v>
                </c:pt>
                <c:pt idx="1">
                  <c:v>P2</c:v>
                </c:pt>
                <c:pt idx="2">
                  <c:v>P3</c:v>
                </c:pt>
                <c:pt idx="3">
                  <c:v>P5</c:v>
                </c:pt>
                <c:pt idx="4">
                  <c:v>P6</c:v>
                </c:pt>
                <c:pt idx="5">
                  <c:v>P7</c:v>
                </c:pt>
                <c:pt idx="6">
                  <c:v>P8</c:v>
                </c:pt>
                <c:pt idx="7">
                  <c:v>P9</c:v>
                </c:pt>
                <c:pt idx="8">
                  <c:v>P11</c:v>
                </c:pt>
                <c:pt idx="9">
                  <c:v>P12</c:v>
                </c:pt>
                <c:pt idx="10">
                  <c:v>P14</c:v>
                </c:pt>
                <c:pt idx="11">
                  <c:v>P15</c:v>
                </c:pt>
                <c:pt idx="12">
                  <c:v>P16</c:v>
                </c:pt>
              </c:strCache>
            </c:strRef>
          </c:cat>
          <c:val>
            <c:numRef>
              <c:f>Statistics!$S$7:$S$19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3F8-44E3-9137-8E7101B7F45F}"/>
            </c:ext>
          </c:extLst>
        </c:ser>
        <c:ser>
          <c:idx val="1"/>
          <c:order val="1"/>
          <c:tx>
            <c:strRef>
              <c:f>Statistics!$T$6</c:f>
              <c:strCache>
                <c:ptCount val="1"/>
                <c:pt idx="0">
                  <c:v>Planned</c:v>
                </c:pt>
              </c:strCache>
            </c:strRef>
          </c:tx>
          <c:spPr>
            <a:solidFill>
              <a:schemeClr val="accent2"/>
            </a:solidFill>
            <a:ln>
              <a:noFill/>
            </a:ln>
            <a:effectLst/>
          </c:spPr>
          <c:invertIfNegative val="0"/>
          <c:cat>
            <c:strRef>
              <c:f>Statistics!$R$7:$R$19</c:f>
              <c:strCache>
                <c:ptCount val="13"/>
                <c:pt idx="0">
                  <c:v>P1</c:v>
                </c:pt>
                <c:pt idx="1">
                  <c:v>P2</c:v>
                </c:pt>
                <c:pt idx="2">
                  <c:v>P3</c:v>
                </c:pt>
                <c:pt idx="3">
                  <c:v>P5</c:v>
                </c:pt>
                <c:pt idx="4">
                  <c:v>P6</c:v>
                </c:pt>
                <c:pt idx="5">
                  <c:v>P7</c:v>
                </c:pt>
                <c:pt idx="6">
                  <c:v>P8</c:v>
                </c:pt>
                <c:pt idx="7">
                  <c:v>P9</c:v>
                </c:pt>
                <c:pt idx="8">
                  <c:v>P11</c:v>
                </c:pt>
                <c:pt idx="9">
                  <c:v>P12</c:v>
                </c:pt>
                <c:pt idx="10">
                  <c:v>P14</c:v>
                </c:pt>
                <c:pt idx="11">
                  <c:v>P15</c:v>
                </c:pt>
                <c:pt idx="12">
                  <c:v>P16</c:v>
                </c:pt>
              </c:strCache>
            </c:strRef>
          </c:cat>
          <c:val>
            <c:numRef>
              <c:f>Statistics!$T$7:$T$19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3F8-44E3-9137-8E7101B7F45F}"/>
            </c:ext>
          </c:extLst>
        </c:ser>
        <c:ser>
          <c:idx val="2"/>
          <c:order val="2"/>
          <c:tx>
            <c:strRef>
              <c:f>Statistics!$U$6</c:f>
              <c:strCache>
                <c:ptCount val="1"/>
                <c:pt idx="0">
                  <c:v>Not in Place</c:v>
                </c:pt>
              </c:strCache>
            </c:strRef>
          </c:tx>
          <c:spPr>
            <a:solidFill>
              <a:schemeClr val="accent3"/>
            </a:solidFill>
            <a:ln>
              <a:noFill/>
            </a:ln>
            <a:effectLst/>
          </c:spPr>
          <c:invertIfNegative val="0"/>
          <c:cat>
            <c:strRef>
              <c:f>Statistics!$R$7:$R$19</c:f>
              <c:strCache>
                <c:ptCount val="13"/>
                <c:pt idx="0">
                  <c:v>P1</c:v>
                </c:pt>
                <c:pt idx="1">
                  <c:v>P2</c:v>
                </c:pt>
                <c:pt idx="2">
                  <c:v>P3</c:v>
                </c:pt>
                <c:pt idx="3">
                  <c:v>P5</c:v>
                </c:pt>
                <c:pt idx="4">
                  <c:v>P6</c:v>
                </c:pt>
                <c:pt idx="5">
                  <c:v>P7</c:v>
                </c:pt>
                <c:pt idx="6">
                  <c:v>P8</c:v>
                </c:pt>
                <c:pt idx="7">
                  <c:v>P9</c:v>
                </c:pt>
                <c:pt idx="8">
                  <c:v>P11</c:v>
                </c:pt>
                <c:pt idx="9">
                  <c:v>P12</c:v>
                </c:pt>
                <c:pt idx="10">
                  <c:v>P14</c:v>
                </c:pt>
                <c:pt idx="11">
                  <c:v>P15</c:v>
                </c:pt>
                <c:pt idx="12">
                  <c:v>P16</c:v>
                </c:pt>
              </c:strCache>
            </c:strRef>
          </c:cat>
          <c:val>
            <c:numRef>
              <c:f>Statistics!$U$7:$U$19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63F8-44E3-9137-8E7101B7F45F}"/>
            </c:ext>
          </c:extLst>
        </c:ser>
        <c:ser>
          <c:idx val="3"/>
          <c:order val="3"/>
          <c:tx>
            <c:strRef>
              <c:f>Statistics!$V$6</c:f>
              <c:strCache>
                <c:ptCount val="1"/>
                <c:pt idx="0">
                  <c:v>Not Applicable</c:v>
                </c:pt>
              </c:strCache>
            </c:strRef>
          </c:tx>
          <c:spPr>
            <a:solidFill>
              <a:schemeClr val="bg1">
                <a:lumMod val="85000"/>
              </a:schemeClr>
            </a:solidFill>
            <a:ln>
              <a:noFill/>
            </a:ln>
            <a:effectLst/>
          </c:spPr>
          <c:invertIfNegative val="0"/>
          <c:cat>
            <c:strRef>
              <c:f>Statistics!$R$7:$R$19</c:f>
              <c:strCache>
                <c:ptCount val="13"/>
                <c:pt idx="0">
                  <c:v>P1</c:v>
                </c:pt>
                <c:pt idx="1">
                  <c:v>P2</c:v>
                </c:pt>
                <c:pt idx="2">
                  <c:v>P3</c:v>
                </c:pt>
                <c:pt idx="3">
                  <c:v>P5</c:v>
                </c:pt>
                <c:pt idx="4">
                  <c:v>P6</c:v>
                </c:pt>
                <c:pt idx="5">
                  <c:v>P7</c:v>
                </c:pt>
                <c:pt idx="6">
                  <c:v>P8</c:v>
                </c:pt>
                <c:pt idx="7">
                  <c:v>P9</c:v>
                </c:pt>
                <c:pt idx="8">
                  <c:v>P11</c:v>
                </c:pt>
                <c:pt idx="9">
                  <c:v>P12</c:v>
                </c:pt>
                <c:pt idx="10">
                  <c:v>P14</c:v>
                </c:pt>
                <c:pt idx="11">
                  <c:v>P15</c:v>
                </c:pt>
                <c:pt idx="12">
                  <c:v>P16</c:v>
                </c:pt>
              </c:strCache>
            </c:strRef>
          </c:cat>
          <c:val>
            <c:numRef>
              <c:f>Statistics!$V$7:$V$19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63F8-44E3-9137-8E7101B7F45F}"/>
            </c:ext>
          </c:extLst>
        </c:ser>
        <c:dLbls>
          <c:showLegendKey val="0"/>
          <c:showVal val="0"/>
          <c:showCatName val="0"/>
          <c:showSerName val="0"/>
          <c:showPercent val="0"/>
          <c:showBubbleSize val="0"/>
        </c:dLbls>
        <c:gapWidth val="40"/>
        <c:overlap val="100"/>
        <c:axId val="1564093328"/>
        <c:axId val="1564096240"/>
      </c:barChart>
      <c:catAx>
        <c:axId val="156409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6240"/>
        <c:crosses val="autoZero"/>
        <c:auto val="1"/>
        <c:lblAlgn val="ctr"/>
        <c:lblOffset val="100"/>
        <c:noMultiLvlLbl val="0"/>
      </c:catAx>
      <c:valAx>
        <c:axId val="1564096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3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UK GDPR</a:t>
            </a:r>
            <a:r>
              <a:rPr lang="en-GB" baseline="0"/>
              <a:t> - Applicant Status per Sub-principle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Statistics!$S$6</c:f>
              <c:strCache>
                <c:ptCount val="1"/>
                <c:pt idx="0">
                  <c:v>In Place</c:v>
                </c:pt>
              </c:strCache>
            </c:strRef>
          </c:tx>
          <c:spPr>
            <a:solidFill>
              <a:schemeClr val="accent1"/>
            </a:solidFill>
            <a:ln>
              <a:noFill/>
            </a:ln>
            <a:effectLst/>
          </c:spPr>
          <c:invertIfNegative val="0"/>
          <c:cat>
            <c:strRef>
              <c:f>Statistics!$R$20:$R$22</c:f>
              <c:strCache>
                <c:ptCount val="3"/>
                <c:pt idx="0">
                  <c:v>G12.1</c:v>
                </c:pt>
                <c:pt idx="1">
                  <c:v>G12.2</c:v>
                </c:pt>
                <c:pt idx="2">
                  <c:v>G12.3</c:v>
                </c:pt>
              </c:strCache>
            </c:strRef>
          </c:cat>
          <c:val>
            <c:numRef>
              <c:f>Statistics!$S$20:$S$22</c:f>
              <c:numCache>
                <c:formatCode>0%</c:formatCode>
                <c:ptCount val="3"/>
                <c:pt idx="0">
                  <c:v>0</c:v>
                </c:pt>
                <c:pt idx="1">
                  <c:v>0</c:v>
                </c:pt>
                <c:pt idx="2">
                  <c:v>0</c:v>
                </c:pt>
              </c:numCache>
            </c:numRef>
          </c:val>
          <c:extLst>
            <c:ext xmlns:c16="http://schemas.microsoft.com/office/drawing/2014/chart" uri="{C3380CC4-5D6E-409C-BE32-E72D297353CC}">
              <c16:uniqueId val="{00000000-F980-4A93-A54B-61EFAD26E3ED}"/>
            </c:ext>
          </c:extLst>
        </c:ser>
        <c:ser>
          <c:idx val="1"/>
          <c:order val="1"/>
          <c:tx>
            <c:strRef>
              <c:f>Statistics!$T$6</c:f>
              <c:strCache>
                <c:ptCount val="1"/>
                <c:pt idx="0">
                  <c:v>Planned</c:v>
                </c:pt>
              </c:strCache>
            </c:strRef>
          </c:tx>
          <c:spPr>
            <a:solidFill>
              <a:schemeClr val="accent2"/>
            </a:solidFill>
            <a:ln>
              <a:noFill/>
            </a:ln>
            <a:effectLst/>
          </c:spPr>
          <c:invertIfNegative val="0"/>
          <c:cat>
            <c:strRef>
              <c:f>Statistics!$R$20:$R$22</c:f>
              <c:strCache>
                <c:ptCount val="3"/>
                <c:pt idx="0">
                  <c:v>G12.1</c:v>
                </c:pt>
                <c:pt idx="1">
                  <c:v>G12.2</c:v>
                </c:pt>
                <c:pt idx="2">
                  <c:v>G12.3</c:v>
                </c:pt>
              </c:strCache>
            </c:strRef>
          </c:cat>
          <c:val>
            <c:numRef>
              <c:f>Statistics!$T$20:$T$22</c:f>
              <c:numCache>
                <c:formatCode>0%</c:formatCode>
                <c:ptCount val="3"/>
                <c:pt idx="0">
                  <c:v>0</c:v>
                </c:pt>
                <c:pt idx="1">
                  <c:v>0</c:v>
                </c:pt>
                <c:pt idx="2">
                  <c:v>0</c:v>
                </c:pt>
              </c:numCache>
            </c:numRef>
          </c:val>
          <c:extLst>
            <c:ext xmlns:c16="http://schemas.microsoft.com/office/drawing/2014/chart" uri="{C3380CC4-5D6E-409C-BE32-E72D297353CC}">
              <c16:uniqueId val="{00000000-D47D-474E-A2C5-AE2057C2CB9C}"/>
            </c:ext>
          </c:extLst>
        </c:ser>
        <c:ser>
          <c:idx val="2"/>
          <c:order val="2"/>
          <c:tx>
            <c:strRef>
              <c:f>Statistics!$U$6</c:f>
              <c:strCache>
                <c:ptCount val="1"/>
                <c:pt idx="0">
                  <c:v>Not in Place</c:v>
                </c:pt>
              </c:strCache>
            </c:strRef>
          </c:tx>
          <c:spPr>
            <a:solidFill>
              <a:schemeClr val="accent3"/>
            </a:solidFill>
            <a:ln>
              <a:noFill/>
            </a:ln>
            <a:effectLst/>
          </c:spPr>
          <c:invertIfNegative val="0"/>
          <c:cat>
            <c:strRef>
              <c:f>Statistics!$R$20:$R$22</c:f>
              <c:strCache>
                <c:ptCount val="3"/>
                <c:pt idx="0">
                  <c:v>G12.1</c:v>
                </c:pt>
                <c:pt idx="1">
                  <c:v>G12.2</c:v>
                </c:pt>
                <c:pt idx="2">
                  <c:v>G12.3</c:v>
                </c:pt>
              </c:strCache>
            </c:strRef>
          </c:cat>
          <c:val>
            <c:numRef>
              <c:f>Statistics!$U$20:$U$22</c:f>
              <c:numCache>
                <c:formatCode>0%</c:formatCode>
                <c:ptCount val="3"/>
                <c:pt idx="0">
                  <c:v>0</c:v>
                </c:pt>
                <c:pt idx="1">
                  <c:v>0</c:v>
                </c:pt>
                <c:pt idx="2">
                  <c:v>0</c:v>
                </c:pt>
              </c:numCache>
            </c:numRef>
          </c:val>
          <c:extLst>
            <c:ext xmlns:c16="http://schemas.microsoft.com/office/drawing/2014/chart" uri="{C3380CC4-5D6E-409C-BE32-E72D297353CC}">
              <c16:uniqueId val="{00000001-D47D-474E-A2C5-AE2057C2CB9C}"/>
            </c:ext>
          </c:extLst>
        </c:ser>
        <c:ser>
          <c:idx val="3"/>
          <c:order val="3"/>
          <c:tx>
            <c:strRef>
              <c:f>Statistics!$V$6</c:f>
              <c:strCache>
                <c:ptCount val="1"/>
                <c:pt idx="0">
                  <c:v>Not Applicable</c:v>
                </c:pt>
              </c:strCache>
            </c:strRef>
          </c:tx>
          <c:spPr>
            <a:solidFill>
              <a:srgbClr val="D9D9D9"/>
            </a:solidFill>
            <a:ln>
              <a:noFill/>
            </a:ln>
            <a:effectLst/>
          </c:spPr>
          <c:invertIfNegative val="0"/>
          <c:cat>
            <c:strRef>
              <c:f>Statistics!$R$20:$R$22</c:f>
              <c:strCache>
                <c:ptCount val="3"/>
                <c:pt idx="0">
                  <c:v>G12.1</c:v>
                </c:pt>
                <c:pt idx="1">
                  <c:v>G12.2</c:v>
                </c:pt>
                <c:pt idx="2">
                  <c:v>G12.3</c:v>
                </c:pt>
              </c:strCache>
            </c:strRef>
          </c:cat>
          <c:val>
            <c:numRef>
              <c:f>Statistics!$V$20:$V$22</c:f>
              <c:numCache>
                <c:formatCode>0%</c:formatCode>
                <c:ptCount val="3"/>
                <c:pt idx="0">
                  <c:v>0</c:v>
                </c:pt>
                <c:pt idx="1">
                  <c:v>0</c:v>
                </c:pt>
                <c:pt idx="2">
                  <c:v>0</c:v>
                </c:pt>
              </c:numCache>
            </c:numRef>
          </c:val>
          <c:extLst>
            <c:ext xmlns:c16="http://schemas.microsoft.com/office/drawing/2014/chart" uri="{C3380CC4-5D6E-409C-BE32-E72D297353CC}">
              <c16:uniqueId val="{00000002-D47D-474E-A2C5-AE2057C2CB9C}"/>
            </c:ext>
          </c:extLst>
        </c:ser>
        <c:dLbls>
          <c:showLegendKey val="0"/>
          <c:showVal val="0"/>
          <c:showCatName val="0"/>
          <c:showSerName val="0"/>
          <c:showPercent val="0"/>
          <c:showBubbleSize val="0"/>
        </c:dLbls>
        <c:gapWidth val="40"/>
        <c:overlap val="100"/>
        <c:axId val="1564093328"/>
        <c:axId val="1564096240"/>
      </c:barChart>
      <c:catAx>
        <c:axId val="156409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6240"/>
        <c:crosses val="autoZero"/>
        <c:auto val="1"/>
        <c:lblAlgn val="ctr"/>
        <c:lblOffset val="100"/>
        <c:noMultiLvlLbl val="0"/>
      </c:catAx>
      <c:valAx>
        <c:axId val="1564096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332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Information Security</a:t>
            </a:r>
            <a:r>
              <a:rPr lang="en-GB" baseline="0"/>
              <a:t> - Applicant Status per Principle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Statistics!$S$6</c:f>
              <c:strCache>
                <c:ptCount val="1"/>
                <c:pt idx="0">
                  <c:v>In Place</c:v>
                </c:pt>
              </c:strCache>
            </c:strRef>
          </c:tx>
          <c:spPr>
            <a:solidFill>
              <a:schemeClr val="accent1"/>
            </a:solidFill>
            <a:ln>
              <a:noFill/>
            </a:ln>
            <a:effectLst/>
          </c:spPr>
          <c:invertIfNegative val="0"/>
          <c:cat>
            <c:numRef>
              <c:f>Statistics!$D$23:$D$48</c:f>
              <c:numCache>
                <c:formatCode>General</c:formatCode>
                <c:ptCount val="26"/>
                <c:pt idx="0">
                  <c:v>5.0999999999999996</c:v>
                </c:pt>
                <c:pt idx="1">
                  <c:v>6.1</c:v>
                </c:pt>
                <c:pt idx="2">
                  <c:v>6.2</c:v>
                </c:pt>
                <c:pt idx="3">
                  <c:v>7.1</c:v>
                </c:pt>
                <c:pt idx="4">
                  <c:v>7.2</c:v>
                </c:pt>
                <c:pt idx="5">
                  <c:v>7.3</c:v>
                </c:pt>
                <c:pt idx="6">
                  <c:v>8.1</c:v>
                </c:pt>
                <c:pt idx="7">
                  <c:v>9.1</c:v>
                </c:pt>
                <c:pt idx="8">
                  <c:v>9.3000000000000007</c:v>
                </c:pt>
                <c:pt idx="9">
                  <c:v>9.4</c:v>
                </c:pt>
                <c:pt idx="10">
                  <c:v>11.1</c:v>
                </c:pt>
                <c:pt idx="11">
                  <c:v>11.2</c:v>
                </c:pt>
                <c:pt idx="12">
                  <c:v>12.1</c:v>
                </c:pt>
                <c:pt idx="13">
                  <c:v>12.2</c:v>
                </c:pt>
                <c:pt idx="14">
                  <c:v>12.4</c:v>
                </c:pt>
                <c:pt idx="15">
                  <c:v>12.5</c:v>
                </c:pt>
                <c:pt idx="16">
                  <c:v>13.1</c:v>
                </c:pt>
                <c:pt idx="17">
                  <c:v>13.2</c:v>
                </c:pt>
                <c:pt idx="18">
                  <c:v>14.1</c:v>
                </c:pt>
                <c:pt idx="19">
                  <c:v>14.2</c:v>
                </c:pt>
                <c:pt idx="20">
                  <c:v>14.3</c:v>
                </c:pt>
                <c:pt idx="21">
                  <c:v>15.1</c:v>
                </c:pt>
                <c:pt idx="22">
                  <c:v>16.100000000000001</c:v>
                </c:pt>
                <c:pt idx="23">
                  <c:v>17.100000000000001</c:v>
                </c:pt>
                <c:pt idx="24">
                  <c:v>18.100000000000001</c:v>
                </c:pt>
                <c:pt idx="25">
                  <c:v>18.2</c:v>
                </c:pt>
              </c:numCache>
            </c:numRef>
          </c:cat>
          <c:val>
            <c:numRef>
              <c:f>Statistics!$S$23:$S$48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2A3A-4C6B-9603-1726124752E9}"/>
            </c:ext>
          </c:extLst>
        </c:ser>
        <c:ser>
          <c:idx val="2"/>
          <c:order val="1"/>
          <c:tx>
            <c:strRef>
              <c:f>Statistics!$T$6</c:f>
              <c:strCache>
                <c:ptCount val="1"/>
                <c:pt idx="0">
                  <c:v>Planned</c:v>
                </c:pt>
              </c:strCache>
            </c:strRef>
          </c:tx>
          <c:spPr>
            <a:solidFill>
              <a:schemeClr val="accent2"/>
            </a:solidFill>
            <a:ln>
              <a:noFill/>
            </a:ln>
            <a:effectLst/>
          </c:spPr>
          <c:invertIfNegative val="0"/>
          <c:cat>
            <c:numRef>
              <c:f>Statistics!$D$23:$D$48</c:f>
              <c:numCache>
                <c:formatCode>General</c:formatCode>
                <c:ptCount val="26"/>
                <c:pt idx="0">
                  <c:v>5.0999999999999996</c:v>
                </c:pt>
                <c:pt idx="1">
                  <c:v>6.1</c:v>
                </c:pt>
                <c:pt idx="2">
                  <c:v>6.2</c:v>
                </c:pt>
                <c:pt idx="3">
                  <c:v>7.1</c:v>
                </c:pt>
                <c:pt idx="4">
                  <c:v>7.2</c:v>
                </c:pt>
                <c:pt idx="5">
                  <c:v>7.3</c:v>
                </c:pt>
                <c:pt idx="6">
                  <c:v>8.1</c:v>
                </c:pt>
                <c:pt idx="7">
                  <c:v>9.1</c:v>
                </c:pt>
                <c:pt idx="8">
                  <c:v>9.3000000000000007</c:v>
                </c:pt>
                <c:pt idx="9">
                  <c:v>9.4</c:v>
                </c:pt>
                <c:pt idx="10">
                  <c:v>11.1</c:v>
                </c:pt>
                <c:pt idx="11">
                  <c:v>11.2</c:v>
                </c:pt>
                <c:pt idx="12">
                  <c:v>12.1</c:v>
                </c:pt>
                <c:pt idx="13">
                  <c:v>12.2</c:v>
                </c:pt>
                <c:pt idx="14">
                  <c:v>12.4</c:v>
                </c:pt>
                <c:pt idx="15">
                  <c:v>12.5</c:v>
                </c:pt>
                <c:pt idx="16">
                  <c:v>13.1</c:v>
                </c:pt>
                <c:pt idx="17">
                  <c:v>13.2</c:v>
                </c:pt>
                <c:pt idx="18">
                  <c:v>14.1</c:v>
                </c:pt>
                <c:pt idx="19">
                  <c:v>14.2</c:v>
                </c:pt>
                <c:pt idx="20">
                  <c:v>14.3</c:v>
                </c:pt>
                <c:pt idx="21">
                  <c:v>15.1</c:v>
                </c:pt>
                <c:pt idx="22">
                  <c:v>16.100000000000001</c:v>
                </c:pt>
                <c:pt idx="23">
                  <c:v>17.100000000000001</c:v>
                </c:pt>
                <c:pt idx="24">
                  <c:v>18.100000000000001</c:v>
                </c:pt>
                <c:pt idx="25">
                  <c:v>18.2</c:v>
                </c:pt>
              </c:numCache>
            </c:numRef>
          </c:cat>
          <c:val>
            <c:numRef>
              <c:f>Statistics!$T$23:$T$48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2A3A-4C6B-9603-1726124752E9}"/>
            </c:ext>
          </c:extLst>
        </c:ser>
        <c:ser>
          <c:idx val="3"/>
          <c:order val="2"/>
          <c:tx>
            <c:strRef>
              <c:f>Statistics!$U$6</c:f>
              <c:strCache>
                <c:ptCount val="1"/>
                <c:pt idx="0">
                  <c:v>Not in Place</c:v>
                </c:pt>
              </c:strCache>
            </c:strRef>
          </c:tx>
          <c:spPr>
            <a:solidFill>
              <a:schemeClr val="accent3"/>
            </a:solidFill>
            <a:ln>
              <a:noFill/>
            </a:ln>
            <a:effectLst/>
          </c:spPr>
          <c:invertIfNegative val="0"/>
          <c:cat>
            <c:numRef>
              <c:f>Statistics!$D$23:$D$48</c:f>
              <c:numCache>
                <c:formatCode>General</c:formatCode>
                <c:ptCount val="26"/>
                <c:pt idx="0">
                  <c:v>5.0999999999999996</c:v>
                </c:pt>
                <c:pt idx="1">
                  <c:v>6.1</c:v>
                </c:pt>
                <c:pt idx="2">
                  <c:v>6.2</c:v>
                </c:pt>
                <c:pt idx="3">
                  <c:v>7.1</c:v>
                </c:pt>
                <c:pt idx="4">
                  <c:v>7.2</c:v>
                </c:pt>
                <c:pt idx="5">
                  <c:v>7.3</c:v>
                </c:pt>
                <c:pt idx="6">
                  <c:v>8.1</c:v>
                </c:pt>
                <c:pt idx="7">
                  <c:v>9.1</c:v>
                </c:pt>
                <c:pt idx="8">
                  <c:v>9.3000000000000007</c:v>
                </c:pt>
                <c:pt idx="9">
                  <c:v>9.4</c:v>
                </c:pt>
                <c:pt idx="10">
                  <c:v>11.1</c:v>
                </c:pt>
                <c:pt idx="11">
                  <c:v>11.2</c:v>
                </c:pt>
                <c:pt idx="12">
                  <c:v>12.1</c:v>
                </c:pt>
                <c:pt idx="13">
                  <c:v>12.2</c:v>
                </c:pt>
                <c:pt idx="14">
                  <c:v>12.4</c:v>
                </c:pt>
                <c:pt idx="15">
                  <c:v>12.5</c:v>
                </c:pt>
                <c:pt idx="16">
                  <c:v>13.1</c:v>
                </c:pt>
                <c:pt idx="17">
                  <c:v>13.2</c:v>
                </c:pt>
                <c:pt idx="18">
                  <c:v>14.1</c:v>
                </c:pt>
                <c:pt idx="19">
                  <c:v>14.2</c:v>
                </c:pt>
                <c:pt idx="20">
                  <c:v>14.3</c:v>
                </c:pt>
                <c:pt idx="21">
                  <c:v>15.1</c:v>
                </c:pt>
                <c:pt idx="22">
                  <c:v>16.100000000000001</c:v>
                </c:pt>
                <c:pt idx="23">
                  <c:v>17.100000000000001</c:v>
                </c:pt>
                <c:pt idx="24">
                  <c:v>18.100000000000001</c:v>
                </c:pt>
                <c:pt idx="25">
                  <c:v>18.2</c:v>
                </c:pt>
              </c:numCache>
            </c:numRef>
          </c:cat>
          <c:val>
            <c:numRef>
              <c:f>Statistics!$U$23:$U$48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2A3A-4C6B-9603-1726124752E9}"/>
            </c:ext>
          </c:extLst>
        </c:ser>
        <c:ser>
          <c:idx val="4"/>
          <c:order val="3"/>
          <c:tx>
            <c:strRef>
              <c:f>Statistics!$V$6</c:f>
              <c:strCache>
                <c:ptCount val="1"/>
                <c:pt idx="0">
                  <c:v>Not Applicable</c:v>
                </c:pt>
              </c:strCache>
            </c:strRef>
          </c:tx>
          <c:spPr>
            <a:solidFill>
              <a:srgbClr val="D9D9D9"/>
            </a:solidFill>
            <a:ln>
              <a:noFill/>
            </a:ln>
            <a:effectLst/>
          </c:spPr>
          <c:invertIfNegative val="0"/>
          <c:cat>
            <c:numRef>
              <c:f>Statistics!$D$23:$D$48</c:f>
              <c:numCache>
                <c:formatCode>General</c:formatCode>
                <c:ptCount val="26"/>
                <c:pt idx="0">
                  <c:v>5.0999999999999996</c:v>
                </c:pt>
                <c:pt idx="1">
                  <c:v>6.1</c:v>
                </c:pt>
                <c:pt idx="2">
                  <c:v>6.2</c:v>
                </c:pt>
                <c:pt idx="3">
                  <c:v>7.1</c:v>
                </c:pt>
                <c:pt idx="4">
                  <c:v>7.2</c:v>
                </c:pt>
                <c:pt idx="5">
                  <c:v>7.3</c:v>
                </c:pt>
                <c:pt idx="6">
                  <c:v>8.1</c:v>
                </c:pt>
                <c:pt idx="7">
                  <c:v>9.1</c:v>
                </c:pt>
                <c:pt idx="8">
                  <c:v>9.3000000000000007</c:v>
                </c:pt>
                <c:pt idx="9">
                  <c:v>9.4</c:v>
                </c:pt>
                <c:pt idx="10">
                  <c:v>11.1</c:v>
                </c:pt>
                <c:pt idx="11">
                  <c:v>11.2</c:v>
                </c:pt>
                <c:pt idx="12">
                  <c:v>12.1</c:v>
                </c:pt>
                <c:pt idx="13">
                  <c:v>12.2</c:v>
                </c:pt>
                <c:pt idx="14">
                  <c:v>12.4</c:v>
                </c:pt>
                <c:pt idx="15">
                  <c:v>12.5</c:v>
                </c:pt>
                <c:pt idx="16">
                  <c:v>13.1</c:v>
                </c:pt>
                <c:pt idx="17">
                  <c:v>13.2</c:v>
                </c:pt>
                <c:pt idx="18">
                  <c:v>14.1</c:v>
                </c:pt>
                <c:pt idx="19">
                  <c:v>14.2</c:v>
                </c:pt>
                <c:pt idx="20">
                  <c:v>14.3</c:v>
                </c:pt>
                <c:pt idx="21">
                  <c:v>15.1</c:v>
                </c:pt>
                <c:pt idx="22">
                  <c:v>16.100000000000001</c:v>
                </c:pt>
                <c:pt idx="23">
                  <c:v>17.100000000000001</c:v>
                </c:pt>
                <c:pt idx="24">
                  <c:v>18.100000000000001</c:v>
                </c:pt>
                <c:pt idx="25">
                  <c:v>18.2</c:v>
                </c:pt>
              </c:numCache>
            </c:numRef>
          </c:cat>
          <c:val>
            <c:numRef>
              <c:f>Statistics!$V$23:$V$48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2A3A-4C6B-9603-1726124752E9}"/>
            </c:ext>
          </c:extLst>
        </c:ser>
        <c:dLbls>
          <c:showLegendKey val="0"/>
          <c:showVal val="0"/>
          <c:showCatName val="0"/>
          <c:showSerName val="0"/>
          <c:showPercent val="0"/>
          <c:showBubbleSize val="0"/>
        </c:dLbls>
        <c:gapWidth val="40"/>
        <c:overlap val="100"/>
        <c:axId val="1564093328"/>
        <c:axId val="1564096240"/>
      </c:barChart>
      <c:catAx>
        <c:axId val="156409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6240"/>
        <c:crosses val="autoZero"/>
        <c:auto val="1"/>
        <c:lblAlgn val="ctr"/>
        <c:lblOffset val="100"/>
        <c:noMultiLvlLbl val="0"/>
      </c:catAx>
      <c:valAx>
        <c:axId val="1564096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332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Overall</a:t>
            </a:r>
            <a:r>
              <a:rPr lang="en-GB" baseline="0"/>
              <a:t> Control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E97-4B8A-9CA5-0626190B9F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E97-4B8A-9CA5-0626190B9F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E97-4B8A-9CA5-0626190B9F8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7E97-4B8A-9CA5-0626190B9F80}"/>
              </c:ext>
            </c:extLst>
          </c:dPt>
          <c:cat>
            <c:strRef>
              <c:f>Statistics!$E$6:$H$6</c:f>
              <c:strCache>
                <c:ptCount val="4"/>
                <c:pt idx="0">
                  <c:v>In Place</c:v>
                </c:pt>
                <c:pt idx="1">
                  <c:v>Planned</c:v>
                </c:pt>
                <c:pt idx="2">
                  <c:v>Not in Place</c:v>
                </c:pt>
                <c:pt idx="3">
                  <c:v>Not Applicable</c:v>
                </c:pt>
              </c:strCache>
            </c:strRef>
          </c:cat>
          <c:val>
            <c:numRef>
              <c:f>Statistics!$E$49:$H$49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7E97-4B8A-9CA5-0626190B9F8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Operations</a:t>
            </a:r>
            <a:r>
              <a:rPr lang="en-GB" baseline="0"/>
              <a:t> - Assessor Score per Principle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4"/>
          <c:order val="0"/>
          <c:tx>
            <c:strRef>
              <c:f>Statistics!$W$6</c:f>
              <c:strCache>
                <c:ptCount val="1"/>
                <c:pt idx="0">
                  <c:v>Failing Requirements</c:v>
                </c:pt>
              </c:strCache>
            </c:strRef>
          </c:tx>
          <c:spPr>
            <a:solidFill>
              <a:schemeClr val="accent3"/>
            </a:solidFill>
            <a:ln>
              <a:noFill/>
            </a:ln>
            <a:effectLst/>
          </c:spPr>
          <c:invertIfNegative val="0"/>
          <c:cat>
            <c:strRef>
              <c:f>Statistics!$R$7:$R$19</c:f>
              <c:strCache>
                <c:ptCount val="13"/>
                <c:pt idx="0">
                  <c:v>P1</c:v>
                </c:pt>
                <c:pt idx="1">
                  <c:v>P2</c:v>
                </c:pt>
                <c:pt idx="2">
                  <c:v>P3</c:v>
                </c:pt>
                <c:pt idx="3">
                  <c:v>P5</c:v>
                </c:pt>
                <c:pt idx="4">
                  <c:v>P6</c:v>
                </c:pt>
                <c:pt idx="5">
                  <c:v>P7</c:v>
                </c:pt>
                <c:pt idx="6">
                  <c:v>P8</c:v>
                </c:pt>
                <c:pt idx="7">
                  <c:v>P9</c:v>
                </c:pt>
                <c:pt idx="8">
                  <c:v>P11</c:v>
                </c:pt>
                <c:pt idx="9">
                  <c:v>P12</c:v>
                </c:pt>
                <c:pt idx="10">
                  <c:v>P14</c:v>
                </c:pt>
                <c:pt idx="11">
                  <c:v>P15</c:v>
                </c:pt>
                <c:pt idx="12">
                  <c:v>P16</c:v>
                </c:pt>
              </c:strCache>
            </c:strRef>
          </c:cat>
          <c:val>
            <c:numRef>
              <c:f>Statistics!$W$7:$W$19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D528-423A-886C-7C39674E4782}"/>
            </c:ext>
          </c:extLst>
        </c:ser>
        <c:ser>
          <c:idx val="5"/>
          <c:order val="1"/>
          <c:tx>
            <c:strRef>
              <c:f>Statistics!$X$6</c:f>
              <c:strCache>
                <c:ptCount val="1"/>
                <c:pt idx="0">
                  <c:v>Passing Requirements</c:v>
                </c:pt>
              </c:strCache>
            </c:strRef>
          </c:tx>
          <c:spPr>
            <a:solidFill>
              <a:schemeClr val="accent1"/>
            </a:solidFill>
            <a:ln>
              <a:noFill/>
            </a:ln>
            <a:effectLst/>
          </c:spPr>
          <c:invertIfNegative val="0"/>
          <c:cat>
            <c:strRef>
              <c:f>Statistics!$R$7:$R$19</c:f>
              <c:strCache>
                <c:ptCount val="13"/>
                <c:pt idx="0">
                  <c:v>P1</c:v>
                </c:pt>
                <c:pt idx="1">
                  <c:v>P2</c:v>
                </c:pt>
                <c:pt idx="2">
                  <c:v>P3</c:v>
                </c:pt>
                <c:pt idx="3">
                  <c:v>P5</c:v>
                </c:pt>
                <c:pt idx="4">
                  <c:v>P6</c:v>
                </c:pt>
                <c:pt idx="5">
                  <c:v>P7</c:v>
                </c:pt>
                <c:pt idx="6">
                  <c:v>P8</c:v>
                </c:pt>
                <c:pt idx="7">
                  <c:v>P9</c:v>
                </c:pt>
                <c:pt idx="8">
                  <c:v>P11</c:v>
                </c:pt>
                <c:pt idx="9">
                  <c:v>P12</c:v>
                </c:pt>
                <c:pt idx="10">
                  <c:v>P14</c:v>
                </c:pt>
                <c:pt idx="11">
                  <c:v>P15</c:v>
                </c:pt>
                <c:pt idx="12">
                  <c:v>P16</c:v>
                </c:pt>
              </c:strCache>
            </c:strRef>
          </c:cat>
          <c:val>
            <c:numRef>
              <c:f>Statistics!$X$7:$X$19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D528-423A-886C-7C39674E4782}"/>
            </c:ext>
          </c:extLst>
        </c:ser>
        <c:dLbls>
          <c:showLegendKey val="0"/>
          <c:showVal val="0"/>
          <c:showCatName val="0"/>
          <c:showSerName val="0"/>
          <c:showPercent val="0"/>
          <c:showBubbleSize val="0"/>
        </c:dLbls>
        <c:gapWidth val="40"/>
        <c:overlap val="100"/>
        <c:axId val="1564093328"/>
        <c:axId val="1564096240"/>
      </c:barChart>
      <c:catAx>
        <c:axId val="156409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6240"/>
        <c:crosses val="autoZero"/>
        <c:auto val="1"/>
        <c:lblAlgn val="ctr"/>
        <c:lblOffset val="100"/>
        <c:noMultiLvlLbl val="0"/>
      </c:catAx>
      <c:valAx>
        <c:axId val="1564096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3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UK GDPR - Assessor Score per Sub-principle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4"/>
          <c:order val="0"/>
          <c:tx>
            <c:strRef>
              <c:f>Statistics!$W$6</c:f>
              <c:strCache>
                <c:ptCount val="1"/>
                <c:pt idx="0">
                  <c:v>Failing Requirements</c:v>
                </c:pt>
              </c:strCache>
            </c:strRef>
          </c:tx>
          <c:spPr>
            <a:solidFill>
              <a:schemeClr val="accent3"/>
            </a:solidFill>
            <a:ln>
              <a:noFill/>
            </a:ln>
            <a:effectLst/>
          </c:spPr>
          <c:invertIfNegative val="0"/>
          <c:cat>
            <c:strRef>
              <c:f>Statistics!$R$20:$R$22</c:f>
              <c:strCache>
                <c:ptCount val="3"/>
                <c:pt idx="0">
                  <c:v>G12.1</c:v>
                </c:pt>
                <c:pt idx="1">
                  <c:v>G12.2</c:v>
                </c:pt>
                <c:pt idx="2">
                  <c:v>G12.3</c:v>
                </c:pt>
              </c:strCache>
            </c:strRef>
          </c:cat>
          <c:val>
            <c:numRef>
              <c:f>Statistics!$W$20:$W$22</c:f>
              <c:numCache>
                <c:formatCode>0%</c:formatCode>
                <c:ptCount val="3"/>
                <c:pt idx="0">
                  <c:v>0</c:v>
                </c:pt>
                <c:pt idx="1">
                  <c:v>0</c:v>
                </c:pt>
                <c:pt idx="2">
                  <c:v>0</c:v>
                </c:pt>
              </c:numCache>
            </c:numRef>
          </c:val>
          <c:extLst>
            <c:ext xmlns:c16="http://schemas.microsoft.com/office/drawing/2014/chart" uri="{C3380CC4-5D6E-409C-BE32-E72D297353CC}">
              <c16:uniqueId val="{00000003-3E15-4E42-86A6-47C9243B413F}"/>
            </c:ext>
          </c:extLst>
        </c:ser>
        <c:ser>
          <c:idx val="5"/>
          <c:order val="1"/>
          <c:tx>
            <c:strRef>
              <c:f>Statistics!$X$6</c:f>
              <c:strCache>
                <c:ptCount val="1"/>
                <c:pt idx="0">
                  <c:v>Passing Requirements</c:v>
                </c:pt>
              </c:strCache>
            </c:strRef>
          </c:tx>
          <c:spPr>
            <a:solidFill>
              <a:schemeClr val="accent1"/>
            </a:solidFill>
            <a:ln>
              <a:noFill/>
            </a:ln>
            <a:effectLst/>
          </c:spPr>
          <c:invertIfNegative val="0"/>
          <c:cat>
            <c:strRef>
              <c:f>Statistics!$R$20:$R$22</c:f>
              <c:strCache>
                <c:ptCount val="3"/>
                <c:pt idx="0">
                  <c:v>G12.1</c:v>
                </c:pt>
                <c:pt idx="1">
                  <c:v>G12.2</c:v>
                </c:pt>
                <c:pt idx="2">
                  <c:v>G12.3</c:v>
                </c:pt>
              </c:strCache>
            </c:strRef>
          </c:cat>
          <c:val>
            <c:numRef>
              <c:f>Statistics!$X$20:$X$22</c:f>
              <c:numCache>
                <c:formatCode>0%</c:formatCode>
                <c:ptCount val="3"/>
                <c:pt idx="0">
                  <c:v>0</c:v>
                </c:pt>
                <c:pt idx="1">
                  <c:v>0</c:v>
                </c:pt>
                <c:pt idx="2">
                  <c:v>0</c:v>
                </c:pt>
              </c:numCache>
            </c:numRef>
          </c:val>
          <c:extLst>
            <c:ext xmlns:c16="http://schemas.microsoft.com/office/drawing/2014/chart" uri="{C3380CC4-5D6E-409C-BE32-E72D297353CC}">
              <c16:uniqueId val="{00000004-3E15-4E42-86A6-47C9243B413F}"/>
            </c:ext>
          </c:extLst>
        </c:ser>
        <c:dLbls>
          <c:showLegendKey val="0"/>
          <c:showVal val="0"/>
          <c:showCatName val="0"/>
          <c:showSerName val="0"/>
          <c:showPercent val="0"/>
          <c:showBubbleSize val="0"/>
        </c:dLbls>
        <c:gapWidth val="40"/>
        <c:overlap val="100"/>
        <c:axId val="1564093328"/>
        <c:axId val="1564096240"/>
      </c:barChart>
      <c:catAx>
        <c:axId val="156409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6240"/>
        <c:crosses val="autoZero"/>
        <c:auto val="1"/>
        <c:lblAlgn val="ctr"/>
        <c:lblOffset val="100"/>
        <c:noMultiLvlLbl val="0"/>
      </c:catAx>
      <c:valAx>
        <c:axId val="15640962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332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Information Security - Assessor Score per Principle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5"/>
          <c:order val="0"/>
          <c:tx>
            <c:strRef>
              <c:f>Statistics!$W$6</c:f>
              <c:strCache>
                <c:ptCount val="1"/>
                <c:pt idx="0">
                  <c:v>Failing Requirements</c:v>
                </c:pt>
              </c:strCache>
            </c:strRef>
          </c:tx>
          <c:spPr>
            <a:solidFill>
              <a:schemeClr val="accent3"/>
            </a:solidFill>
            <a:ln>
              <a:noFill/>
            </a:ln>
            <a:effectLst/>
          </c:spPr>
          <c:invertIfNegative val="0"/>
          <c:cat>
            <c:numRef>
              <c:f>Statistics!$R$23:$R$48</c:f>
              <c:numCache>
                <c:formatCode>General</c:formatCode>
                <c:ptCount val="26"/>
                <c:pt idx="0">
                  <c:v>5.0999999999999996</c:v>
                </c:pt>
                <c:pt idx="1">
                  <c:v>6.1</c:v>
                </c:pt>
                <c:pt idx="2">
                  <c:v>6.2</c:v>
                </c:pt>
                <c:pt idx="3">
                  <c:v>7.1</c:v>
                </c:pt>
                <c:pt idx="4">
                  <c:v>7.2</c:v>
                </c:pt>
                <c:pt idx="5">
                  <c:v>7.3</c:v>
                </c:pt>
                <c:pt idx="6">
                  <c:v>8.1</c:v>
                </c:pt>
                <c:pt idx="7">
                  <c:v>9.1</c:v>
                </c:pt>
                <c:pt idx="8">
                  <c:v>9.3000000000000007</c:v>
                </c:pt>
                <c:pt idx="9">
                  <c:v>9.4</c:v>
                </c:pt>
                <c:pt idx="10">
                  <c:v>11.1</c:v>
                </c:pt>
                <c:pt idx="11">
                  <c:v>11.2</c:v>
                </c:pt>
                <c:pt idx="12">
                  <c:v>12.1</c:v>
                </c:pt>
                <c:pt idx="13">
                  <c:v>12.2</c:v>
                </c:pt>
                <c:pt idx="14">
                  <c:v>12.4</c:v>
                </c:pt>
                <c:pt idx="15">
                  <c:v>12.5</c:v>
                </c:pt>
                <c:pt idx="16">
                  <c:v>13.1</c:v>
                </c:pt>
                <c:pt idx="17">
                  <c:v>13.2</c:v>
                </c:pt>
                <c:pt idx="18">
                  <c:v>14.1</c:v>
                </c:pt>
                <c:pt idx="19">
                  <c:v>14.2</c:v>
                </c:pt>
                <c:pt idx="20">
                  <c:v>14.3</c:v>
                </c:pt>
                <c:pt idx="21">
                  <c:v>15.1</c:v>
                </c:pt>
                <c:pt idx="22">
                  <c:v>16.100000000000001</c:v>
                </c:pt>
                <c:pt idx="23">
                  <c:v>17.100000000000001</c:v>
                </c:pt>
                <c:pt idx="24">
                  <c:v>18.100000000000001</c:v>
                </c:pt>
                <c:pt idx="25">
                  <c:v>18.2</c:v>
                </c:pt>
              </c:numCache>
            </c:numRef>
          </c:cat>
          <c:val>
            <c:numRef>
              <c:f>Statistics!$W$23:$W$48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AFB5-4459-88EF-A566A4D7D5BB}"/>
            </c:ext>
          </c:extLst>
        </c:ser>
        <c:ser>
          <c:idx val="6"/>
          <c:order val="1"/>
          <c:tx>
            <c:strRef>
              <c:f>Statistics!$X$6</c:f>
              <c:strCache>
                <c:ptCount val="1"/>
                <c:pt idx="0">
                  <c:v>Passing Requirements</c:v>
                </c:pt>
              </c:strCache>
            </c:strRef>
          </c:tx>
          <c:spPr>
            <a:solidFill>
              <a:schemeClr val="accent1"/>
            </a:solidFill>
            <a:ln>
              <a:noFill/>
            </a:ln>
            <a:effectLst/>
          </c:spPr>
          <c:invertIfNegative val="0"/>
          <c:cat>
            <c:numRef>
              <c:f>Statistics!$R$23:$R$48</c:f>
              <c:numCache>
                <c:formatCode>General</c:formatCode>
                <c:ptCount val="26"/>
                <c:pt idx="0">
                  <c:v>5.0999999999999996</c:v>
                </c:pt>
                <c:pt idx="1">
                  <c:v>6.1</c:v>
                </c:pt>
                <c:pt idx="2">
                  <c:v>6.2</c:v>
                </c:pt>
                <c:pt idx="3">
                  <c:v>7.1</c:v>
                </c:pt>
                <c:pt idx="4">
                  <c:v>7.2</c:v>
                </c:pt>
                <c:pt idx="5">
                  <c:v>7.3</c:v>
                </c:pt>
                <c:pt idx="6">
                  <c:v>8.1</c:v>
                </c:pt>
                <c:pt idx="7">
                  <c:v>9.1</c:v>
                </c:pt>
                <c:pt idx="8">
                  <c:v>9.3000000000000007</c:v>
                </c:pt>
                <c:pt idx="9">
                  <c:v>9.4</c:v>
                </c:pt>
                <c:pt idx="10">
                  <c:v>11.1</c:v>
                </c:pt>
                <c:pt idx="11">
                  <c:v>11.2</c:v>
                </c:pt>
                <c:pt idx="12">
                  <c:v>12.1</c:v>
                </c:pt>
                <c:pt idx="13">
                  <c:v>12.2</c:v>
                </c:pt>
                <c:pt idx="14">
                  <c:v>12.4</c:v>
                </c:pt>
                <c:pt idx="15">
                  <c:v>12.5</c:v>
                </c:pt>
                <c:pt idx="16">
                  <c:v>13.1</c:v>
                </c:pt>
                <c:pt idx="17">
                  <c:v>13.2</c:v>
                </c:pt>
                <c:pt idx="18">
                  <c:v>14.1</c:v>
                </c:pt>
                <c:pt idx="19">
                  <c:v>14.2</c:v>
                </c:pt>
                <c:pt idx="20">
                  <c:v>14.3</c:v>
                </c:pt>
                <c:pt idx="21">
                  <c:v>15.1</c:v>
                </c:pt>
                <c:pt idx="22">
                  <c:v>16.100000000000001</c:v>
                </c:pt>
                <c:pt idx="23">
                  <c:v>17.100000000000001</c:v>
                </c:pt>
                <c:pt idx="24">
                  <c:v>18.100000000000001</c:v>
                </c:pt>
                <c:pt idx="25">
                  <c:v>18.2</c:v>
                </c:pt>
              </c:numCache>
            </c:numRef>
          </c:cat>
          <c:val>
            <c:numRef>
              <c:f>Statistics!$X$23:$X$48</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AFB5-4459-88EF-A566A4D7D5BB}"/>
            </c:ext>
          </c:extLst>
        </c:ser>
        <c:dLbls>
          <c:showLegendKey val="0"/>
          <c:showVal val="0"/>
          <c:showCatName val="0"/>
          <c:showSerName val="0"/>
          <c:showPercent val="0"/>
          <c:showBubbleSize val="0"/>
        </c:dLbls>
        <c:gapWidth val="40"/>
        <c:overlap val="100"/>
        <c:axId val="1564093328"/>
        <c:axId val="1564096240"/>
      </c:barChart>
      <c:catAx>
        <c:axId val="156409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6240"/>
        <c:crosses val="autoZero"/>
        <c:auto val="1"/>
        <c:lblAlgn val="ctr"/>
        <c:lblOffset val="100"/>
        <c:noMultiLvlLbl val="0"/>
      </c:catAx>
      <c:valAx>
        <c:axId val="1564096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09332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2689860</xdr:colOff>
      <xdr:row>19</xdr:row>
      <xdr:rowOff>372078</xdr:rowOff>
    </xdr:from>
    <xdr:to>
      <xdr:col>1</xdr:col>
      <xdr:colOff>4594860</xdr:colOff>
      <xdr:row>19</xdr:row>
      <xdr:rowOff>1556697</xdr:rowOff>
    </xdr:to>
    <xdr:pic>
      <xdr:nvPicPr>
        <xdr:cNvPr id="2" name="Picture 1">
          <a:extLst>
            <a:ext uri="{FF2B5EF4-FFF2-40B4-BE49-F238E27FC236}">
              <a16:creationId xmlns:a16="http://schemas.microsoft.com/office/drawing/2014/main" id="{F8F83139-BA0A-1399-845E-5C0E5053BF96}"/>
            </a:ext>
          </a:extLst>
        </xdr:cNvPr>
        <xdr:cNvPicPr>
          <a:picLocks noChangeAspect="1"/>
        </xdr:cNvPicPr>
      </xdr:nvPicPr>
      <xdr:blipFill rotWithShape="1">
        <a:blip xmlns:r="http://schemas.openxmlformats.org/officeDocument/2006/relationships" r:embed="rId1"/>
        <a:srcRect r="2344"/>
        <a:stretch/>
      </xdr:blipFill>
      <xdr:spPr>
        <a:xfrm>
          <a:off x="5707380" y="7786338"/>
          <a:ext cx="1905000" cy="118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xdr:colOff>
      <xdr:row>0</xdr:row>
      <xdr:rowOff>49530</xdr:rowOff>
    </xdr:from>
    <xdr:to>
      <xdr:col>12</xdr:col>
      <xdr:colOff>137160</xdr:colOff>
      <xdr:row>15</xdr:row>
      <xdr:rowOff>106680</xdr:rowOff>
    </xdr:to>
    <xdr:graphicFrame macro="">
      <xdr:nvGraphicFramePr>
        <xdr:cNvPr id="3" name="Chart 2">
          <a:extLst>
            <a:ext uri="{FF2B5EF4-FFF2-40B4-BE49-F238E27FC236}">
              <a16:creationId xmlns:a16="http://schemas.microsoft.com/office/drawing/2014/main" id="{04BA577F-6DD9-42C5-B5B4-02123F6561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15</xdr:row>
      <xdr:rowOff>160020</xdr:rowOff>
    </xdr:from>
    <xdr:to>
      <xdr:col>5</xdr:col>
      <xdr:colOff>76200</xdr:colOff>
      <xdr:row>35</xdr:row>
      <xdr:rowOff>114300</xdr:rowOff>
    </xdr:to>
    <xdr:graphicFrame macro="">
      <xdr:nvGraphicFramePr>
        <xdr:cNvPr id="2" name="Chart 1">
          <a:extLst>
            <a:ext uri="{FF2B5EF4-FFF2-40B4-BE49-F238E27FC236}">
              <a16:creationId xmlns:a16="http://schemas.microsoft.com/office/drawing/2014/main" id="{A0FDEFC8-90AE-4BFC-B784-1B3E5AFD6DA1}"/>
            </a:ext>
            <a:ext uri="{147F2762-F138-4A5C-976F-8EAC2B608ADB}">
              <a16:predDERef xmlns:a16="http://schemas.microsoft.com/office/drawing/2014/main" pred="{04BA577F-6DD9-42C5-B5B4-02123F6561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167640</xdr:colOff>
      <xdr:row>15</xdr:row>
      <xdr:rowOff>175260</xdr:rowOff>
    </xdr:from>
    <xdr:to>
      <xdr:col>10</xdr:col>
      <xdr:colOff>297180</xdr:colOff>
      <xdr:row>35</xdr:row>
      <xdr:rowOff>83820</xdr:rowOff>
    </xdr:to>
    <xdr:graphicFrame macro="">
      <xdr:nvGraphicFramePr>
        <xdr:cNvPr id="5" name="Chart 4">
          <a:extLst>
            <a:ext uri="{FF2B5EF4-FFF2-40B4-BE49-F238E27FC236}">
              <a16:creationId xmlns:a16="http://schemas.microsoft.com/office/drawing/2014/main" id="{1AF4612D-CDA0-4A4F-AEF9-FFFF2E90A5E2}"/>
            </a:ext>
            <a:ext uri="{147F2762-F138-4A5C-976F-8EAC2B608ADB}">
              <a16:predDERef xmlns:a16="http://schemas.microsoft.com/office/drawing/2014/main" pred="{A0FDEFC8-90AE-4BFC-B784-1B3E5AFD6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333375</xdr:colOff>
      <xdr:row>15</xdr:row>
      <xdr:rowOff>171450</xdr:rowOff>
    </xdr:from>
    <xdr:to>
      <xdr:col>19</xdr:col>
      <xdr:colOff>495300</xdr:colOff>
      <xdr:row>35</xdr:row>
      <xdr:rowOff>95250</xdr:rowOff>
    </xdr:to>
    <xdr:graphicFrame macro="">
      <xdr:nvGraphicFramePr>
        <xdr:cNvPr id="7" name="Chart 6">
          <a:extLst>
            <a:ext uri="{FF2B5EF4-FFF2-40B4-BE49-F238E27FC236}">
              <a16:creationId xmlns:a16="http://schemas.microsoft.com/office/drawing/2014/main" id="{738F5D75-9240-46B2-B8C4-8BF723D408DC}"/>
            </a:ext>
            <a:ext uri="{147F2762-F138-4A5C-976F-8EAC2B608ADB}">
              <a16:predDERef xmlns:a16="http://schemas.microsoft.com/office/drawing/2014/main" pred="{1AF4612D-CDA0-4A4F-AEF9-FFFF2E90A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213360</xdr:colOff>
      <xdr:row>0</xdr:row>
      <xdr:rowOff>129540</xdr:rowOff>
    </xdr:from>
    <xdr:to>
      <xdr:col>19</xdr:col>
      <xdr:colOff>518160</xdr:colOff>
      <xdr:row>15</xdr:row>
      <xdr:rowOff>129540</xdr:rowOff>
    </xdr:to>
    <xdr:graphicFrame macro="">
      <xdr:nvGraphicFramePr>
        <xdr:cNvPr id="11" name="Chart 10">
          <a:extLst>
            <a:ext uri="{FF2B5EF4-FFF2-40B4-BE49-F238E27FC236}">
              <a16:creationId xmlns:a16="http://schemas.microsoft.com/office/drawing/2014/main" id="{34B13308-FE1A-46BE-AB1A-C6E850025B44}"/>
            </a:ext>
            <a:ext uri="{147F2762-F138-4A5C-976F-8EAC2B608ADB}">
              <a16:predDERef xmlns:a16="http://schemas.microsoft.com/office/drawing/2014/main" pred="{7D27C6C5-A7DF-4F0C-8CBD-4FAFE7F565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xdr:colOff>
      <xdr:row>35</xdr:row>
      <xdr:rowOff>137160</xdr:rowOff>
    </xdr:from>
    <xdr:to>
      <xdr:col>5</xdr:col>
      <xdr:colOff>76200</xdr:colOff>
      <xdr:row>55</xdr:row>
      <xdr:rowOff>91440</xdr:rowOff>
    </xdr:to>
    <xdr:graphicFrame macro="">
      <xdr:nvGraphicFramePr>
        <xdr:cNvPr id="9" name="Chart 8">
          <a:extLst>
            <a:ext uri="{FF2B5EF4-FFF2-40B4-BE49-F238E27FC236}">
              <a16:creationId xmlns:a16="http://schemas.microsoft.com/office/drawing/2014/main" id="{56D48750-87D0-4A18-967E-B982F5E00A90}"/>
            </a:ext>
            <a:ext uri="{147F2762-F138-4A5C-976F-8EAC2B608ADB}">
              <a16:predDERef xmlns:a16="http://schemas.microsoft.com/office/drawing/2014/main" pred="{04BA577F-6DD9-42C5-B5B4-02123F6561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167640</xdr:colOff>
      <xdr:row>35</xdr:row>
      <xdr:rowOff>106680</xdr:rowOff>
    </xdr:from>
    <xdr:to>
      <xdr:col>10</xdr:col>
      <xdr:colOff>281940</xdr:colOff>
      <xdr:row>55</xdr:row>
      <xdr:rowOff>15240</xdr:rowOff>
    </xdr:to>
    <xdr:graphicFrame macro="">
      <xdr:nvGraphicFramePr>
        <xdr:cNvPr id="12" name="Chart 11">
          <a:extLst>
            <a:ext uri="{FF2B5EF4-FFF2-40B4-BE49-F238E27FC236}">
              <a16:creationId xmlns:a16="http://schemas.microsoft.com/office/drawing/2014/main" id="{1D380538-8949-4EEE-A98F-72A57340AF20}"/>
            </a:ext>
            <a:ext uri="{147F2762-F138-4A5C-976F-8EAC2B608ADB}">
              <a16:predDERef xmlns:a16="http://schemas.microsoft.com/office/drawing/2014/main" pred="{56D48750-87D0-4A18-967E-B982F5E00A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335280</xdr:colOff>
      <xdr:row>35</xdr:row>
      <xdr:rowOff>121920</xdr:rowOff>
    </xdr:from>
    <xdr:to>
      <xdr:col>19</xdr:col>
      <xdr:colOff>472440</xdr:colOff>
      <xdr:row>55</xdr:row>
      <xdr:rowOff>53340</xdr:rowOff>
    </xdr:to>
    <xdr:graphicFrame macro="">
      <xdr:nvGraphicFramePr>
        <xdr:cNvPr id="13" name="Chart 12">
          <a:extLst>
            <a:ext uri="{FF2B5EF4-FFF2-40B4-BE49-F238E27FC236}">
              <a16:creationId xmlns:a16="http://schemas.microsoft.com/office/drawing/2014/main" id="{1CB3C713-CEE5-43E7-8F8D-F737CA6783AC}"/>
            </a:ext>
            <a:ext uri="{147F2762-F138-4A5C-976F-8EAC2B608ADB}">
              <a16:predDERef xmlns:a16="http://schemas.microsoft.com/office/drawing/2014/main" pred="{1D380538-8949-4EEE-A98F-72A57340AF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92D050"/>
      </a:accent1>
      <a:accent2>
        <a:srgbClr val="FFC000"/>
      </a:accent2>
      <a:accent3>
        <a:srgbClr val="FF0000"/>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inkedin.com/f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8727B-5B9F-41B6-88F4-22A23FB73AA2}">
  <dimension ref="A1:C24"/>
  <sheetViews>
    <sheetView tabSelected="1" zoomScale="90" zoomScaleNormal="90" workbookViewId="0">
      <selection activeCell="C6" sqref="C6"/>
    </sheetView>
  </sheetViews>
  <sheetFormatPr baseColWidth="10" defaultColWidth="8.83203125" defaultRowHeight="15" x14ac:dyDescent="0.2"/>
  <cols>
    <col min="1" max="1" width="36.5" style="29" customWidth="1"/>
    <col min="2" max="2" width="38.5" style="30" customWidth="1"/>
    <col min="3" max="3" width="113" style="30" customWidth="1"/>
    <col min="4" max="16384" width="8.83203125" style="29"/>
  </cols>
  <sheetData>
    <row r="1" spans="1:3" ht="19" customHeight="1" x14ac:dyDescent="0.2">
      <c r="A1" s="25" t="s">
        <v>0</v>
      </c>
    </row>
    <row r="2" spans="1:3" ht="75" customHeight="1" x14ac:dyDescent="0.2">
      <c r="A2" s="237" t="s">
        <v>1</v>
      </c>
      <c r="B2" s="235"/>
      <c r="C2" s="236"/>
    </row>
    <row r="3" spans="1:3" ht="55.5" customHeight="1" x14ac:dyDescent="0.2">
      <c r="A3" s="237" t="s">
        <v>2</v>
      </c>
      <c r="B3" s="238"/>
      <c r="C3" s="239"/>
    </row>
    <row r="4" spans="1:3" s="12" customFormat="1" x14ac:dyDescent="0.2">
      <c r="A4" s="234" t="s">
        <v>3</v>
      </c>
      <c r="B4" s="235"/>
      <c r="C4" s="236"/>
    </row>
    <row r="5" spans="1:3" s="12" customFormat="1" ht="78.75" customHeight="1" x14ac:dyDescent="0.2">
      <c r="A5" s="237" t="s">
        <v>4</v>
      </c>
      <c r="B5" s="238"/>
      <c r="C5" s="239"/>
    </row>
    <row r="6" spans="1:3" s="12" customFormat="1" ht="138.75" customHeight="1" x14ac:dyDescent="0.2">
      <c r="A6" s="34"/>
      <c r="B6" s="36" t="s">
        <v>5</v>
      </c>
      <c r="C6" s="35" t="s">
        <v>6</v>
      </c>
    </row>
    <row r="7" spans="1:3" s="12" customFormat="1" ht="76.5" customHeight="1" x14ac:dyDescent="0.2">
      <c r="A7" s="34"/>
      <c r="B7" s="36" t="s">
        <v>7</v>
      </c>
      <c r="C7" s="35" t="s">
        <v>8</v>
      </c>
    </row>
    <row r="8" spans="1:3" s="12" customFormat="1" ht="60" customHeight="1" x14ac:dyDescent="0.2">
      <c r="A8" s="34"/>
      <c r="B8" s="36" t="s">
        <v>9</v>
      </c>
      <c r="C8" s="35" t="s">
        <v>10</v>
      </c>
    </row>
    <row r="9" spans="1:3" s="12" customFormat="1" ht="60" customHeight="1" x14ac:dyDescent="0.2">
      <c r="A9" s="237" t="s">
        <v>11</v>
      </c>
      <c r="B9" s="238"/>
      <c r="C9" s="239"/>
    </row>
    <row r="10" spans="1:3" s="12" customFormat="1" ht="45" customHeight="1" x14ac:dyDescent="0.2">
      <c r="A10" s="237" t="s">
        <v>12</v>
      </c>
      <c r="B10" s="238"/>
      <c r="C10" s="239"/>
    </row>
    <row r="13" spans="1:3" ht="19" customHeight="1" x14ac:dyDescent="0.2">
      <c r="A13" s="25" t="s">
        <v>13</v>
      </c>
    </row>
    <row r="14" spans="1:3" ht="16" customHeight="1" x14ac:dyDescent="0.2">
      <c r="A14" s="32" t="s">
        <v>14</v>
      </c>
      <c r="B14" s="33" t="s">
        <v>15</v>
      </c>
      <c r="C14" s="33" t="s">
        <v>16</v>
      </c>
    </row>
    <row r="15" spans="1:3" ht="32" customHeight="1" x14ac:dyDescent="0.2">
      <c r="A15" s="31" t="s">
        <v>17</v>
      </c>
      <c r="B15" s="28" t="s">
        <v>18</v>
      </c>
      <c r="C15" s="28" t="s">
        <v>19</v>
      </c>
    </row>
    <row r="16" spans="1:3" ht="32" customHeight="1" x14ac:dyDescent="0.2">
      <c r="A16" s="31" t="s">
        <v>20</v>
      </c>
      <c r="B16" s="28" t="s">
        <v>21</v>
      </c>
      <c r="C16" s="31" t="s">
        <v>19</v>
      </c>
    </row>
    <row r="17" spans="1:3" ht="36.75" customHeight="1" x14ac:dyDescent="0.2">
      <c r="A17" s="31" t="s">
        <v>22</v>
      </c>
      <c r="B17" s="28" t="s">
        <v>23</v>
      </c>
      <c r="C17" s="28" t="s">
        <v>24</v>
      </c>
    </row>
    <row r="18" spans="1:3" ht="40.5" customHeight="1" x14ac:dyDescent="0.2">
      <c r="A18" s="31" t="s">
        <v>25</v>
      </c>
      <c r="B18" s="28" t="s">
        <v>26</v>
      </c>
      <c r="C18" s="28" t="s">
        <v>24</v>
      </c>
    </row>
    <row r="19" spans="1:3" ht="34.5" customHeight="1" x14ac:dyDescent="0.2">
      <c r="A19" s="31" t="s">
        <v>27</v>
      </c>
      <c r="B19" s="28" t="s">
        <v>28</v>
      </c>
      <c r="C19" s="28" t="s">
        <v>29</v>
      </c>
    </row>
    <row r="20" spans="1:3" ht="16" customHeight="1" x14ac:dyDescent="0.2">
      <c r="A20" s="31" t="s">
        <v>30</v>
      </c>
      <c r="B20" s="28" t="s">
        <v>31</v>
      </c>
      <c r="C20" s="28" t="s">
        <v>29</v>
      </c>
    </row>
    <row r="21" spans="1:3" ht="32" customHeight="1" x14ac:dyDescent="0.2">
      <c r="A21" s="31" t="s">
        <v>32</v>
      </c>
      <c r="B21" s="28" t="s">
        <v>33</v>
      </c>
      <c r="C21" s="28" t="s">
        <v>24</v>
      </c>
    </row>
    <row r="22" spans="1:3" ht="32" customHeight="1" x14ac:dyDescent="0.2">
      <c r="A22" s="31" t="s">
        <v>34</v>
      </c>
      <c r="B22" s="28" t="s">
        <v>35</v>
      </c>
      <c r="C22" s="28" t="s">
        <v>24</v>
      </c>
    </row>
    <row r="23" spans="1:3" ht="32" customHeight="1" x14ac:dyDescent="0.2">
      <c r="A23" s="31" t="s">
        <v>36</v>
      </c>
      <c r="B23" s="28" t="s">
        <v>37</v>
      </c>
      <c r="C23" s="28" t="s">
        <v>38</v>
      </c>
    </row>
    <row r="24" spans="1:3" ht="16" customHeight="1" x14ac:dyDescent="0.2">
      <c r="A24" s="31" t="s">
        <v>39</v>
      </c>
      <c r="B24" s="28" t="s">
        <v>40</v>
      </c>
      <c r="C24" s="28" t="s">
        <v>29</v>
      </c>
    </row>
  </sheetData>
  <sheetProtection sheet="1" objects="1" scenarios="1"/>
  <mergeCells count="6">
    <mergeCell ref="A4:C4"/>
    <mergeCell ref="A5:C5"/>
    <mergeCell ref="A10:C10"/>
    <mergeCell ref="A2:C2"/>
    <mergeCell ref="A3:C3"/>
    <mergeCell ref="A9:C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W124"/>
  <sheetViews>
    <sheetView topLeftCell="A119" zoomScaleNormal="100" workbookViewId="0">
      <pane xSplit="3" topLeftCell="D1" activePane="topRight" state="frozen"/>
      <selection pane="topRight" activeCell="D6" sqref="D6"/>
    </sheetView>
  </sheetViews>
  <sheetFormatPr baseColWidth="10" defaultColWidth="9.1640625" defaultRowHeight="15" x14ac:dyDescent="0.2"/>
  <cols>
    <col min="1" max="1" width="20.5" style="1" customWidth="1"/>
    <col min="2" max="2" width="51" style="2" customWidth="1"/>
    <col min="3" max="3" width="63.5" style="3" customWidth="1"/>
    <col min="4" max="4" width="15.33203125" style="3" bestFit="1" customWidth="1"/>
    <col min="5" max="5" width="52.83203125" style="67" customWidth="1"/>
    <col min="6" max="6" width="48" style="2" customWidth="1"/>
    <col min="7" max="7" width="32.33203125" style="1" customWidth="1"/>
    <col min="8" max="8" width="14.33203125" style="1" bestFit="1" customWidth="1"/>
    <col min="9" max="9" width="38.83203125" style="88" bestFit="1" customWidth="1"/>
    <col min="10" max="10" width="71.5" style="69" customWidth="1"/>
    <col min="11" max="11" width="18" style="88" customWidth="1"/>
    <col min="12" max="12" width="17.1640625" style="88" customWidth="1"/>
    <col min="13" max="13" width="53" style="88" customWidth="1"/>
    <col min="14" max="14" width="11.33203125" style="221" hidden="1" customWidth="1"/>
    <col min="15" max="16384" width="9.1640625" style="1"/>
  </cols>
  <sheetData>
    <row r="1" spans="1:23" ht="33.75" customHeight="1" x14ac:dyDescent="0.2">
      <c r="A1" s="70" t="s">
        <v>601</v>
      </c>
      <c r="B1" s="260" t="s">
        <v>602</v>
      </c>
      <c r="C1" s="260"/>
    </row>
    <row r="3" spans="1:23" ht="16" x14ac:dyDescent="0.2">
      <c r="A3" s="11" t="s">
        <v>603</v>
      </c>
      <c r="B3" s="11" t="s">
        <v>604</v>
      </c>
      <c r="C3" s="11" t="s">
        <v>605</v>
      </c>
      <c r="D3" s="11" t="s">
        <v>262</v>
      </c>
      <c r="E3" s="11" t="s">
        <v>263</v>
      </c>
      <c r="F3" s="11" t="s">
        <v>264</v>
      </c>
      <c r="G3" s="11" t="s">
        <v>265</v>
      </c>
      <c r="H3" s="11" t="s">
        <v>266</v>
      </c>
      <c r="I3" s="11" t="s">
        <v>606</v>
      </c>
      <c r="J3" s="11" t="s">
        <v>268</v>
      </c>
      <c r="K3" s="11" t="s">
        <v>195</v>
      </c>
      <c r="L3" s="11" t="s">
        <v>197</v>
      </c>
      <c r="M3" s="11" t="s">
        <v>269</v>
      </c>
      <c r="N3" s="7" t="s">
        <v>511</v>
      </c>
    </row>
    <row r="4" spans="1:23" s="84" customFormat="1" ht="15.5" customHeight="1" x14ac:dyDescent="0.2">
      <c r="A4" s="254" t="s">
        <v>607</v>
      </c>
      <c r="B4" s="254"/>
      <c r="C4" s="254"/>
      <c r="D4" s="254"/>
      <c r="E4" s="254"/>
      <c r="F4" s="254"/>
      <c r="G4" s="254"/>
      <c r="H4" s="254"/>
      <c r="I4" s="254"/>
      <c r="J4" s="254"/>
      <c r="K4" s="254"/>
      <c r="L4" s="170"/>
      <c r="M4" s="170"/>
      <c r="N4" s="222"/>
      <c r="V4" s="1"/>
      <c r="W4" s="1"/>
    </row>
    <row r="5" spans="1:23" ht="14.5" customHeight="1" x14ac:dyDescent="0.2">
      <c r="A5" s="253" t="s">
        <v>608</v>
      </c>
      <c r="B5" s="253"/>
      <c r="C5" s="253"/>
      <c r="D5" s="253"/>
      <c r="E5" s="253"/>
      <c r="F5" s="253"/>
      <c r="G5" s="253"/>
      <c r="H5" s="253"/>
      <c r="I5" s="253"/>
      <c r="J5" s="253"/>
      <c r="K5" s="253"/>
      <c r="L5" s="8"/>
      <c r="M5" s="8"/>
    </row>
    <row r="6" spans="1:23" ht="64" x14ac:dyDescent="0.2">
      <c r="A6" s="65" t="s">
        <v>609</v>
      </c>
      <c r="B6" s="62" t="s">
        <v>610</v>
      </c>
      <c r="C6" s="62" t="s">
        <v>611</v>
      </c>
      <c r="D6" s="61"/>
      <c r="E6" s="164"/>
      <c r="F6" s="87" t="s">
        <v>612</v>
      </c>
      <c r="G6" s="179"/>
      <c r="H6" s="86"/>
      <c r="I6" s="90" t="s">
        <v>613</v>
      </c>
      <c r="J6" s="171" t="s">
        <v>614</v>
      </c>
      <c r="K6" s="90">
        <v>3</v>
      </c>
      <c r="L6" s="90" t="s">
        <v>204</v>
      </c>
      <c r="M6" s="90"/>
      <c r="N6" s="221">
        <f>IF(L6&lt;K6,1,0)</f>
        <v>0</v>
      </c>
    </row>
    <row r="7" spans="1:23" ht="15.5" customHeight="1" x14ac:dyDescent="0.2">
      <c r="A7" s="254" t="s">
        <v>615</v>
      </c>
      <c r="B7" s="254"/>
      <c r="C7" s="254"/>
      <c r="D7" s="254"/>
      <c r="E7" s="254"/>
      <c r="F7" s="254"/>
      <c r="G7" s="254"/>
      <c r="H7" s="254"/>
      <c r="I7" s="254"/>
      <c r="J7" s="254"/>
      <c r="K7" s="254"/>
      <c r="L7" s="170"/>
      <c r="M7" s="170"/>
      <c r="V7" s="84"/>
      <c r="W7" s="84"/>
    </row>
    <row r="8" spans="1:23" ht="14.5" customHeight="1" x14ac:dyDescent="0.2">
      <c r="A8" s="253" t="s">
        <v>616</v>
      </c>
      <c r="B8" s="253"/>
      <c r="C8" s="253"/>
      <c r="D8" s="253"/>
      <c r="E8" s="253"/>
      <c r="F8" s="253"/>
      <c r="G8" s="8"/>
      <c r="H8" s="8"/>
      <c r="I8" s="89"/>
      <c r="J8" s="8"/>
      <c r="K8" s="89"/>
      <c r="L8" s="89"/>
      <c r="M8" s="89"/>
    </row>
    <row r="9" spans="1:23" ht="148.5" customHeight="1" x14ac:dyDescent="0.2">
      <c r="A9" s="65" t="s">
        <v>617</v>
      </c>
      <c r="B9" s="63" t="s">
        <v>618</v>
      </c>
      <c r="C9" s="64" t="s">
        <v>619</v>
      </c>
      <c r="D9" s="61"/>
      <c r="E9" s="66"/>
      <c r="F9" s="87" t="s">
        <v>620</v>
      </c>
      <c r="G9" s="86"/>
      <c r="H9" s="86"/>
      <c r="I9" s="259" t="s">
        <v>613</v>
      </c>
      <c r="J9" s="171" t="s">
        <v>621</v>
      </c>
      <c r="K9" s="90">
        <v>2</v>
      </c>
      <c r="L9" s="90" t="s">
        <v>204</v>
      </c>
      <c r="M9" s="90"/>
      <c r="N9" s="221">
        <f t="shared" ref="N9:N67" si="0">IF(L9&lt;K9,1,0)</f>
        <v>0</v>
      </c>
    </row>
    <row r="10" spans="1:23" ht="64" x14ac:dyDescent="0.2">
      <c r="A10" s="9" t="s">
        <v>622</v>
      </c>
      <c r="B10" s="10" t="s">
        <v>623</v>
      </c>
      <c r="C10" s="10" t="s">
        <v>624</v>
      </c>
      <c r="D10" s="5"/>
      <c r="E10" s="66"/>
      <c r="F10" s="87" t="s">
        <v>625</v>
      </c>
      <c r="G10" s="86"/>
      <c r="H10" s="86"/>
      <c r="I10" s="259"/>
      <c r="J10" s="172" t="s">
        <v>626</v>
      </c>
      <c r="K10" s="90">
        <v>2</v>
      </c>
      <c r="L10" s="90" t="s">
        <v>204</v>
      </c>
      <c r="M10" s="90"/>
      <c r="N10" s="221">
        <f t="shared" si="0"/>
        <v>0</v>
      </c>
    </row>
    <row r="11" spans="1:23" ht="15.5" customHeight="1" x14ac:dyDescent="0.2">
      <c r="A11" s="254" t="s">
        <v>627</v>
      </c>
      <c r="B11" s="254"/>
      <c r="C11" s="254"/>
      <c r="D11" s="254"/>
      <c r="E11" s="254"/>
      <c r="F11" s="254"/>
      <c r="G11" s="254"/>
      <c r="H11" s="254"/>
      <c r="I11" s="254"/>
      <c r="J11" s="254"/>
      <c r="K11" s="254"/>
      <c r="L11" s="170"/>
      <c r="M11" s="170"/>
    </row>
    <row r="12" spans="1:23" ht="14.5" customHeight="1" x14ac:dyDescent="0.2">
      <c r="A12" s="253" t="s">
        <v>628</v>
      </c>
      <c r="B12" s="253"/>
      <c r="C12" s="253"/>
      <c r="D12" s="253"/>
      <c r="E12" s="253"/>
      <c r="F12" s="253"/>
      <c r="G12" s="253"/>
      <c r="H12" s="253"/>
      <c r="I12" s="253"/>
      <c r="J12" s="253"/>
      <c r="K12" s="253"/>
      <c r="L12" s="8"/>
      <c r="M12" s="8"/>
    </row>
    <row r="13" spans="1:23" ht="121.5" customHeight="1" x14ac:dyDescent="0.2">
      <c r="A13" s="9" t="s">
        <v>629</v>
      </c>
      <c r="B13" s="10" t="s">
        <v>630</v>
      </c>
      <c r="C13" s="10" t="s">
        <v>631</v>
      </c>
      <c r="D13" s="5"/>
      <c r="E13" s="66"/>
      <c r="F13" s="87" t="s">
        <v>632</v>
      </c>
      <c r="G13" s="86"/>
      <c r="H13" s="86"/>
      <c r="I13" s="259" t="s">
        <v>613</v>
      </c>
      <c r="J13" s="171" t="s">
        <v>633</v>
      </c>
      <c r="K13" s="90">
        <v>2</v>
      </c>
      <c r="L13" s="90" t="s">
        <v>204</v>
      </c>
      <c r="M13" s="90"/>
      <c r="N13" s="221">
        <f t="shared" si="0"/>
        <v>0</v>
      </c>
    </row>
    <row r="14" spans="1:23" ht="130.5" customHeight="1" x14ac:dyDescent="0.2">
      <c r="A14" s="9" t="s">
        <v>634</v>
      </c>
      <c r="B14" s="10" t="s">
        <v>635</v>
      </c>
      <c r="C14" s="10" t="s">
        <v>636</v>
      </c>
      <c r="D14" s="5"/>
      <c r="E14" s="66"/>
      <c r="F14" s="87" t="s">
        <v>637</v>
      </c>
      <c r="G14" s="86"/>
      <c r="H14" s="86"/>
      <c r="I14" s="259" t="s">
        <v>613</v>
      </c>
      <c r="J14" s="171" t="s">
        <v>638</v>
      </c>
      <c r="K14" s="90">
        <v>2</v>
      </c>
      <c r="L14" s="90" t="s">
        <v>204</v>
      </c>
      <c r="M14" s="90"/>
      <c r="N14" s="221">
        <f t="shared" si="0"/>
        <v>0</v>
      </c>
    </row>
    <row r="15" spans="1:23" ht="15.5" customHeight="1" x14ac:dyDescent="0.2">
      <c r="A15" s="254" t="s">
        <v>639</v>
      </c>
      <c r="B15" s="254"/>
      <c r="C15" s="254"/>
      <c r="D15" s="254"/>
      <c r="E15" s="254"/>
      <c r="F15" s="254"/>
      <c r="G15" s="254"/>
      <c r="H15" s="254"/>
      <c r="I15" s="254"/>
      <c r="J15" s="254"/>
      <c r="K15" s="254"/>
      <c r="L15" s="170"/>
      <c r="M15" s="170"/>
    </row>
    <row r="16" spans="1:23" ht="14.5" customHeight="1" x14ac:dyDescent="0.2">
      <c r="A16" s="253" t="s">
        <v>640</v>
      </c>
      <c r="B16" s="253"/>
      <c r="C16" s="253"/>
      <c r="D16" s="253"/>
      <c r="E16" s="253"/>
      <c r="F16" s="253"/>
      <c r="G16" s="253"/>
      <c r="H16" s="253"/>
      <c r="I16" s="253"/>
      <c r="J16" s="253"/>
      <c r="K16" s="253"/>
      <c r="L16" s="8"/>
      <c r="M16" s="8"/>
    </row>
    <row r="17" spans="1:14" ht="139.5" customHeight="1" x14ac:dyDescent="0.2">
      <c r="A17" s="9" t="s">
        <v>641</v>
      </c>
      <c r="B17" s="10" t="s">
        <v>642</v>
      </c>
      <c r="C17" s="10" t="s">
        <v>643</v>
      </c>
      <c r="D17" s="5"/>
      <c r="E17" s="66"/>
      <c r="F17" s="87" t="s">
        <v>644</v>
      </c>
      <c r="G17" s="86"/>
      <c r="H17" s="86"/>
      <c r="I17" s="259" t="s">
        <v>613</v>
      </c>
      <c r="J17" s="171" t="s">
        <v>645</v>
      </c>
      <c r="K17" s="90">
        <v>2</v>
      </c>
      <c r="L17" s="90" t="s">
        <v>204</v>
      </c>
      <c r="M17" s="90"/>
      <c r="N17" s="221">
        <f t="shared" si="0"/>
        <v>0</v>
      </c>
    </row>
    <row r="18" spans="1:14" ht="173.25" customHeight="1" x14ac:dyDescent="0.2">
      <c r="A18" s="9" t="s">
        <v>646</v>
      </c>
      <c r="B18" s="10" t="s">
        <v>647</v>
      </c>
      <c r="C18" s="10" t="s">
        <v>648</v>
      </c>
      <c r="D18" s="5"/>
      <c r="E18" s="66"/>
      <c r="F18" s="87" t="s">
        <v>649</v>
      </c>
      <c r="G18" s="86"/>
      <c r="H18" s="86"/>
      <c r="I18" s="259" t="s">
        <v>613</v>
      </c>
      <c r="J18" s="171" t="s">
        <v>650</v>
      </c>
      <c r="K18" s="90">
        <v>2</v>
      </c>
      <c r="L18" s="90" t="s">
        <v>204</v>
      </c>
      <c r="M18" s="90"/>
      <c r="N18" s="221">
        <f t="shared" si="0"/>
        <v>0</v>
      </c>
    </row>
    <row r="19" spans="1:14" ht="15.5" customHeight="1" x14ac:dyDescent="0.2">
      <c r="A19" s="254" t="s">
        <v>651</v>
      </c>
      <c r="B19" s="254"/>
      <c r="C19" s="254"/>
      <c r="D19" s="254"/>
      <c r="E19" s="254"/>
      <c r="F19" s="254"/>
      <c r="G19" s="254"/>
      <c r="H19" s="254"/>
      <c r="I19" s="254"/>
      <c r="J19" s="254"/>
      <c r="K19" s="254"/>
      <c r="L19" s="170"/>
      <c r="M19" s="170"/>
    </row>
    <row r="20" spans="1:14" ht="14.5" customHeight="1" x14ac:dyDescent="0.2">
      <c r="A20" s="253" t="s">
        <v>652</v>
      </c>
      <c r="B20" s="253"/>
      <c r="C20" s="253"/>
      <c r="D20" s="253"/>
      <c r="E20" s="253"/>
      <c r="F20" s="253"/>
      <c r="G20" s="253"/>
      <c r="H20" s="253"/>
      <c r="I20" s="253"/>
      <c r="J20" s="253"/>
      <c r="K20" s="253"/>
      <c r="L20" s="8"/>
      <c r="M20" s="8"/>
    </row>
    <row r="21" spans="1:14" ht="99" customHeight="1" x14ac:dyDescent="0.2">
      <c r="A21" s="65" t="s">
        <v>653</v>
      </c>
      <c r="B21" s="63" t="s">
        <v>654</v>
      </c>
      <c r="C21" s="63" t="s">
        <v>655</v>
      </c>
      <c r="D21" s="61"/>
      <c r="E21" s="66"/>
      <c r="F21" s="87" t="s">
        <v>656</v>
      </c>
      <c r="G21" s="86"/>
      <c r="H21" s="86"/>
      <c r="I21" s="91" t="s">
        <v>657</v>
      </c>
      <c r="J21" s="171" t="s">
        <v>658</v>
      </c>
      <c r="K21" s="91">
        <v>3</v>
      </c>
      <c r="L21" s="90" t="s">
        <v>204</v>
      </c>
      <c r="M21" s="91"/>
      <c r="N21" s="221">
        <f t="shared" si="0"/>
        <v>0</v>
      </c>
    </row>
    <row r="22" spans="1:14" ht="15.5" customHeight="1" x14ac:dyDescent="0.2">
      <c r="A22" s="254" t="s">
        <v>659</v>
      </c>
      <c r="B22" s="254"/>
      <c r="C22" s="254"/>
      <c r="D22" s="254"/>
      <c r="E22" s="254"/>
      <c r="F22" s="254"/>
      <c r="G22" s="254"/>
      <c r="H22" s="254"/>
      <c r="I22" s="254"/>
      <c r="J22" s="254"/>
      <c r="K22" s="254"/>
      <c r="L22" s="170"/>
      <c r="M22" s="170"/>
    </row>
    <row r="23" spans="1:14" ht="14.5" customHeight="1" x14ac:dyDescent="0.2">
      <c r="A23" s="253" t="s">
        <v>660</v>
      </c>
      <c r="B23" s="253"/>
      <c r="C23" s="253"/>
      <c r="D23" s="253"/>
      <c r="E23" s="253"/>
      <c r="F23" s="253"/>
      <c r="G23" s="253"/>
      <c r="H23" s="253"/>
      <c r="I23" s="253"/>
      <c r="J23" s="253"/>
      <c r="K23" s="253"/>
      <c r="L23" s="8"/>
      <c r="M23" s="8"/>
    </row>
    <row r="24" spans="1:14" ht="152.25" customHeight="1" x14ac:dyDescent="0.2">
      <c r="A24" s="65" t="s">
        <v>661</v>
      </c>
      <c r="B24" s="63" t="s">
        <v>662</v>
      </c>
      <c r="C24" s="63" t="s">
        <v>663</v>
      </c>
      <c r="D24" s="61"/>
      <c r="E24" s="66"/>
      <c r="F24" s="87" t="s">
        <v>664</v>
      </c>
      <c r="G24" s="86"/>
      <c r="H24" s="86"/>
      <c r="I24" s="91" t="s">
        <v>657</v>
      </c>
      <c r="J24" s="171" t="s">
        <v>665</v>
      </c>
      <c r="K24" s="91">
        <v>2</v>
      </c>
      <c r="L24" s="90" t="s">
        <v>204</v>
      </c>
      <c r="M24" s="91"/>
      <c r="N24" s="221">
        <f t="shared" si="0"/>
        <v>0</v>
      </c>
    </row>
    <row r="25" spans="1:14" ht="15.5" customHeight="1" x14ac:dyDescent="0.2">
      <c r="A25" s="254" t="s">
        <v>666</v>
      </c>
      <c r="B25" s="254"/>
      <c r="C25" s="254"/>
      <c r="D25" s="254"/>
      <c r="E25" s="254"/>
      <c r="F25" s="254"/>
      <c r="G25" s="254"/>
      <c r="H25" s="254"/>
      <c r="I25" s="254"/>
      <c r="J25" s="254"/>
      <c r="K25" s="254"/>
      <c r="L25" s="170"/>
      <c r="M25" s="170"/>
    </row>
    <row r="26" spans="1:14" ht="14.5" customHeight="1" x14ac:dyDescent="0.2">
      <c r="A26" s="253" t="s">
        <v>667</v>
      </c>
      <c r="B26" s="253"/>
      <c r="C26" s="253"/>
      <c r="D26" s="253"/>
      <c r="E26" s="253"/>
      <c r="F26" s="253"/>
      <c r="G26" s="253"/>
      <c r="H26" s="253"/>
      <c r="I26" s="253"/>
      <c r="J26" s="253"/>
      <c r="K26" s="253"/>
      <c r="L26" s="8"/>
      <c r="M26" s="8"/>
    </row>
    <row r="27" spans="1:14" ht="107.25" customHeight="1" x14ac:dyDescent="0.2">
      <c r="A27" s="65" t="s">
        <v>668</v>
      </c>
      <c r="B27" s="63" t="s">
        <v>669</v>
      </c>
      <c r="C27" s="63" t="s">
        <v>670</v>
      </c>
      <c r="D27" s="61"/>
      <c r="E27" s="66"/>
      <c r="F27" s="87" t="s">
        <v>671</v>
      </c>
      <c r="G27" s="86"/>
      <c r="H27" s="86"/>
      <c r="I27" s="91" t="s">
        <v>657</v>
      </c>
      <c r="J27" s="171" t="s">
        <v>672</v>
      </c>
      <c r="K27" s="91">
        <v>2</v>
      </c>
      <c r="L27" s="90" t="s">
        <v>204</v>
      </c>
      <c r="M27" s="91"/>
      <c r="N27" s="221">
        <f t="shared" si="0"/>
        <v>0</v>
      </c>
    </row>
    <row r="28" spans="1:14" ht="15.5" customHeight="1" x14ac:dyDescent="0.2">
      <c r="A28" s="254" t="s">
        <v>673</v>
      </c>
      <c r="B28" s="254"/>
      <c r="C28" s="254"/>
      <c r="D28" s="254"/>
      <c r="E28" s="254"/>
      <c r="F28" s="254"/>
      <c r="G28" s="254"/>
      <c r="H28" s="254"/>
      <c r="I28" s="254"/>
      <c r="J28" s="254"/>
      <c r="K28" s="254"/>
      <c r="L28" s="170"/>
      <c r="M28" s="170"/>
    </row>
    <row r="29" spans="1:14" ht="14.5" customHeight="1" x14ac:dyDescent="0.2">
      <c r="A29" s="253" t="s">
        <v>674</v>
      </c>
      <c r="B29" s="253"/>
      <c r="C29" s="253"/>
      <c r="D29" s="253"/>
      <c r="E29" s="253"/>
      <c r="F29" s="253"/>
      <c r="G29" s="253"/>
      <c r="H29" s="253"/>
      <c r="I29" s="253"/>
      <c r="J29" s="253"/>
      <c r="K29" s="253"/>
      <c r="L29" s="8"/>
      <c r="M29" s="8"/>
    </row>
    <row r="30" spans="1:14" ht="196.5" customHeight="1" x14ac:dyDescent="0.2">
      <c r="A30" s="65" t="s">
        <v>675</v>
      </c>
      <c r="B30" s="63" t="s">
        <v>676</v>
      </c>
      <c r="C30" s="63" t="s">
        <v>677</v>
      </c>
      <c r="D30" s="61"/>
      <c r="E30" s="66"/>
      <c r="F30" s="87" t="s">
        <v>678</v>
      </c>
      <c r="G30" s="86"/>
      <c r="H30" s="86"/>
      <c r="I30" s="91" t="s">
        <v>657</v>
      </c>
      <c r="J30" s="172" t="s">
        <v>679</v>
      </c>
      <c r="K30" s="91">
        <v>2</v>
      </c>
      <c r="L30" s="90" t="s">
        <v>204</v>
      </c>
      <c r="M30" s="91"/>
      <c r="N30" s="221">
        <f t="shared" si="0"/>
        <v>0</v>
      </c>
    </row>
    <row r="31" spans="1:14" ht="15.5" customHeight="1" x14ac:dyDescent="0.2">
      <c r="A31" s="254" t="s">
        <v>680</v>
      </c>
      <c r="B31" s="254"/>
      <c r="C31" s="254"/>
      <c r="D31" s="254"/>
      <c r="E31" s="254"/>
      <c r="F31" s="254"/>
      <c r="G31" s="254"/>
      <c r="H31" s="254"/>
      <c r="I31" s="254"/>
      <c r="J31" s="254"/>
      <c r="K31" s="254"/>
      <c r="L31" s="170"/>
      <c r="M31" s="170"/>
    </row>
    <row r="32" spans="1:14" ht="14.5" customHeight="1" x14ac:dyDescent="0.2">
      <c r="A32" s="253" t="s">
        <v>681</v>
      </c>
      <c r="B32" s="253"/>
      <c r="C32" s="253"/>
      <c r="D32" s="253"/>
      <c r="E32" s="253"/>
      <c r="F32" s="253"/>
      <c r="G32" s="253"/>
      <c r="H32" s="253"/>
      <c r="I32" s="253"/>
      <c r="J32" s="253"/>
      <c r="K32" s="253"/>
      <c r="L32" s="8"/>
      <c r="M32" s="8"/>
    </row>
    <row r="33" spans="1:14" ht="100.5" customHeight="1" x14ac:dyDescent="0.2">
      <c r="A33" s="65" t="s">
        <v>682</v>
      </c>
      <c r="B33" s="63" t="s">
        <v>683</v>
      </c>
      <c r="C33" s="63" t="s">
        <v>684</v>
      </c>
      <c r="D33" s="61"/>
      <c r="E33" s="66"/>
      <c r="F33" s="87" t="s">
        <v>685</v>
      </c>
      <c r="G33" s="86"/>
      <c r="H33" s="86"/>
      <c r="I33" s="91" t="s">
        <v>657</v>
      </c>
      <c r="J33" s="172" t="s">
        <v>686</v>
      </c>
      <c r="K33" s="91">
        <v>2</v>
      </c>
      <c r="L33" s="90" t="s">
        <v>204</v>
      </c>
      <c r="M33" s="91"/>
      <c r="N33" s="221">
        <f t="shared" si="0"/>
        <v>0</v>
      </c>
    </row>
    <row r="34" spans="1:14" ht="15.5" customHeight="1" x14ac:dyDescent="0.2">
      <c r="A34" s="254" t="s">
        <v>687</v>
      </c>
      <c r="B34" s="254"/>
      <c r="C34" s="254"/>
      <c r="D34" s="254"/>
      <c r="E34" s="254"/>
      <c r="F34" s="254"/>
      <c r="G34" s="254"/>
      <c r="H34" s="254"/>
      <c r="I34" s="254"/>
      <c r="J34" s="254"/>
      <c r="K34" s="254"/>
      <c r="L34" s="170"/>
      <c r="M34" s="170"/>
    </row>
    <row r="35" spans="1:14" ht="14.5" customHeight="1" x14ac:dyDescent="0.2">
      <c r="A35" s="253" t="s">
        <v>688</v>
      </c>
      <c r="B35" s="253"/>
      <c r="C35" s="253"/>
      <c r="D35" s="253"/>
      <c r="E35" s="253"/>
      <c r="F35" s="253"/>
      <c r="G35" s="253"/>
      <c r="H35" s="253"/>
      <c r="I35" s="253"/>
      <c r="J35" s="253"/>
      <c r="K35" s="253"/>
      <c r="L35" s="8"/>
      <c r="M35" s="8"/>
    </row>
    <row r="36" spans="1:14" ht="130.5" customHeight="1" x14ac:dyDescent="0.2">
      <c r="A36" s="65" t="s">
        <v>689</v>
      </c>
      <c r="B36" s="63" t="s">
        <v>690</v>
      </c>
      <c r="C36" s="63" t="s">
        <v>691</v>
      </c>
      <c r="D36" s="61"/>
      <c r="E36" s="66"/>
      <c r="F36" s="87" t="s">
        <v>692</v>
      </c>
      <c r="G36" s="86"/>
      <c r="H36" s="86"/>
      <c r="I36" s="259" t="s">
        <v>613</v>
      </c>
      <c r="J36" s="172" t="s">
        <v>693</v>
      </c>
      <c r="K36" s="90">
        <v>2</v>
      </c>
      <c r="L36" s="90" t="s">
        <v>204</v>
      </c>
      <c r="M36" s="90"/>
      <c r="N36" s="221">
        <f t="shared" si="0"/>
        <v>0</v>
      </c>
    </row>
    <row r="37" spans="1:14" ht="180.75" customHeight="1" x14ac:dyDescent="0.2">
      <c r="A37" s="9" t="s">
        <v>694</v>
      </c>
      <c r="B37" s="10" t="s">
        <v>695</v>
      </c>
      <c r="C37" s="10" t="s">
        <v>696</v>
      </c>
      <c r="D37" s="5"/>
      <c r="E37" s="66"/>
      <c r="F37" s="87" t="s">
        <v>697</v>
      </c>
      <c r="G37" s="86"/>
      <c r="H37" s="86"/>
      <c r="I37" s="259"/>
      <c r="J37" s="172" t="s">
        <v>698</v>
      </c>
      <c r="K37" s="90">
        <v>2</v>
      </c>
      <c r="L37" s="90" t="s">
        <v>204</v>
      </c>
      <c r="M37" s="90"/>
      <c r="N37" s="221">
        <f t="shared" si="0"/>
        <v>0</v>
      </c>
    </row>
    <row r="38" spans="1:14" ht="96" x14ac:dyDescent="0.2">
      <c r="A38" s="9" t="s">
        <v>699</v>
      </c>
      <c r="B38" s="10" t="s">
        <v>700</v>
      </c>
      <c r="C38" s="10" t="s">
        <v>701</v>
      </c>
      <c r="D38" s="5"/>
      <c r="E38" s="66"/>
      <c r="F38" s="87" t="s">
        <v>702</v>
      </c>
      <c r="G38" s="86"/>
      <c r="H38" s="86"/>
      <c r="I38" s="259"/>
      <c r="J38" s="171" t="s">
        <v>703</v>
      </c>
      <c r="K38" s="90">
        <v>2</v>
      </c>
      <c r="L38" s="90" t="s">
        <v>204</v>
      </c>
      <c r="M38" s="90"/>
      <c r="N38" s="221">
        <f t="shared" si="0"/>
        <v>0</v>
      </c>
    </row>
    <row r="39" spans="1:14" ht="15.5" customHeight="1" x14ac:dyDescent="0.2">
      <c r="A39" s="254" t="s">
        <v>704</v>
      </c>
      <c r="B39" s="254"/>
      <c r="C39" s="254"/>
      <c r="D39" s="254"/>
      <c r="E39" s="254"/>
      <c r="F39" s="254"/>
      <c r="G39" s="254"/>
      <c r="H39" s="254"/>
      <c r="I39" s="254"/>
      <c r="J39" s="254"/>
      <c r="K39" s="254"/>
      <c r="L39" s="170"/>
      <c r="M39" s="170"/>
    </row>
    <row r="40" spans="1:14" ht="14.5" customHeight="1" x14ac:dyDescent="0.2">
      <c r="A40" s="253" t="s">
        <v>705</v>
      </c>
      <c r="B40" s="253"/>
      <c r="C40" s="253"/>
      <c r="D40" s="253"/>
      <c r="E40" s="253"/>
      <c r="F40" s="253"/>
      <c r="G40" s="253"/>
      <c r="H40" s="253"/>
      <c r="I40" s="253"/>
      <c r="J40" s="253"/>
      <c r="K40" s="253"/>
      <c r="L40" s="8"/>
      <c r="M40" s="8"/>
    </row>
    <row r="41" spans="1:14" ht="80" x14ac:dyDescent="0.2">
      <c r="A41" s="9" t="s">
        <v>706</v>
      </c>
      <c r="B41" s="10" t="s">
        <v>707</v>
      </c>
      <c r="C41" s="10" t="s">
        <v>708</v>
      </c>
      <c r="D41" s="5"/>
      <c r="E41" s="66"/>
      <c r="F41" s="87" t="s">
        <v>709</v>
      </c>
      <c r="G41" s="86"/>
      <c r="H41" s="86"/>
      <c r="I41" s="259" t="s">
        <v>613</v>
      </c>
      <c r="J41" s="172" t="s">
        <v>710</v>
      </c>
      <c r="K41" s="90">
        <v>2</v>
      </c>
      <c r="L41" s="90" t="s">
        <v>204</v>
      </c>
      <c r="M41" s="90"/>
      <c r="N41" s="221">
        <f t="shared" si="0"/>
        <v>0</v>
      </c>
    </row>
    <row r="42" spans="1:14" ht="96" x14ac:dyDescent="0.2">
      <c r="A42" s="9" t="s">
        <v>711</v>
      </c>
      <c r="B42" s="10" t="s">
        <v>712</v>
      </c>
      <c r="C42" s="10" t="s">
        <v>713</v>
      </c>
      <c r="D42" s="5"/>
      <c r="E42" s="66"/>
      <c r="F42" s="87" t="s">
        <v>714</v>
      </c>
      <c r="G42" s="86"/>
      <c r="H42" s="86"/>
      <c r="I42" s="259"/>
      <c r="J42" s="172" t="s">
        <v>715</v>
      </c>
      <c r="K42" s="90">
        <v>2</v>
      </c>
      <c r="L42" s="90" t="s">
        <v>204</v>
      </c>
      <c r="M42" s="90"/>
      <c r="N42" s="221">
        <f t="shared" si="0"/>
        <v>0</v>
      </c>
    </row>
    <row r="43" spans="1:14" ht="112" x14ac:dyDescent="0.2">
      <c r="A43" s="9" t="s">
        <v>716</v>
      </c>
      <c r="B43" s="10" t="s">
        <v>717</v>
      </c>
      <c r="C43" s="10" t="s">
        <v>718</v>
      </c>
      <c r="D43" s="5"/>
      <c r="E43" s="66"/>
      <c r="F43" s="87" t="s">
        <v>719</v>
      </c>
      <c r="G43" s="86"/>
      <c r="H43" s="86"/>
      <c r="I43" s="259"/>
      <c r="J43" s="171" t="s">
        <v>720</v>
      </c>
      <c r="K43" s="90">
        <v>2</v>
      </c>
      <c r="L43" s="90" t="s">
        <v>204</v>
      </c>
      <c r="M43" s="90"/>
      <c r="N43" s="221">
        <f t="shared" si="0"/>
        <v>0</v>
      </c>
    </row>
    <row r="44" spans="1:14" ht="128" x14ac:dyDescent="0.2">
      <c r="A44" s="9" t="s">
        <v>721</v>
      </c>
      <c r="B44" s="10" t="s">
        <v>722</v>
      </c>
      <c r="C44" s="10" t="s">
        <v>723</v>
      </c>
      <c r="D44" s="5"/>
      <c r="E44" s="66"/>
      <c r="F44" s="87" t="s">
        <v>724</v>
      </c>
      <c r="G44" s="86"/>
      <c r="H44" s="86"/>
      <c r="I44" s="259"/>
      <c r="J44" s="172" t="s">
        <v>725</v>
      </c>
      <c r="K44" s="90">
        <v>2</v>
      </c>
      <c r="L44" s="90" t="s">
        <v>204</v>
      </c>
      <c r="M44" s="90"/>
      <c r="N44" s="221">
        <f t="shared" si="0"/>
        <v>0</v>
      </c>
    </row>
    <row r="45" spans="1:14" ht="96" x14ac:dyDescent="0.2">
      <c r="A45" s="9" t="s">
        <v>726</v>
      </c>
      <c r="B45" s="10" t="s">
        <v>727</v>
      </c>
      <c r="C45" s="10" t="s">
        <v>728</v>
      </c>
      <c r="D45" s="5"/>
      <c r="E45" s="66"/>
      <c r="F45" s="87" t="s">
        <v>729</v>
      </c>
      <c r="G45" s="86"/>
      <c r="H45" s="86"/>
      <c r="I45" s="259"/>
      <c r="J45" s="171" t="s">
        <v>730</v>
      </c>
      <c r="K45" s="90">
        <v>2</v>
      </c>
      <c r="L45" s="90" t="s">
        <v>204</v>
      </c>
      <c r="M45" s="90"/>
      <c r="N45" s="221">
        <f t="shared" si="0"/>
        <v>0</v>
      </c>
    </row>
    <row r="46" spans="1:14" ht="144" x14ac:dyDescent="0.2">
      <c r="A46" s="9" t="s">
        <v>731</v>
      </c>
      <c r="B46" s="10" t="s">
        <v>732</v>
      </c>
      <c r="C46" s="10" t="s">
        <v>733</v>
      </c>
      <c r="D46" s="5"/>
      <c r="E46" s="66"/>
      <c r="F46" s="87" t="s">
        <v>734</v>
      </c>
      <c r="G46" s="86"/>
      <c r="H46" s="86"/>
      <c r="I46" s="259"/>
      <c r="J46" s="171" t="s">
        <v>735</v>
      </c>
      <c r="K46" s="90">
        <v>2</v>
      </c>
      <c r="L46" s="90" t="s">
        <v>204</v>
      </c>
      <c r="M46" s="90"/>
      <c r="N46" s="221">
        <f t="shared" si="0"/>
        <v>0</v>
      </c>
    </row>
    <row r="47" spans="1:14" ht="15.5" customHeight="1" x14ac:dyDescent="0.2">
      <c r="A47" s="254" t="s">
        <v>736</v>
      </c>
      <c r="B47" s="254"/>
      <c r="C47" s="254"/>
      <c r="D47" s="254"/>
      <c r="E47" s="254"/>
      <c r="F47" s="254"/>
      <c r="G47" s="254"/>
      <c r="H47" s="254"/>
      <c r="I47" s="254"/>
      <c r="J47" s="254"/>
      <c r="K47" s="254"/>
      <c r="L47" s="170"/>
      <c r="M47" s="170"/>
    </row>
    <row r="48" spans="1:14" ht="14.5" customHeight="1" x14ac:dyDescent="0.2">
      <c r="A48" s="253" t="s">
        <v>737</v>
      </c>
      <c r="B48" s="253"/>
      <c r="C48" s="253"/>
      <c r="D48" s="253"/>
      <c r="E48" s="253"/>
      <c r="F48" s="253"/>
      <c r="G48" s="253"/>
      <c r="H48" s="253"/>
      <c r="I48" s="253"/>
      <c r="J48" s="253"/>
      <c r="K48" s="253"/>
      <c r="L48" s="8"/>
      <c r="M48" s="8"/>
    </row>
    <row r="49" spans="1:14" ht="168.75" customHeight="1" x14ac:dyDescent="0.2">
      <c r="A49" s="9" t="s">
        <v>738</v>
      </c>
      <c r="B49" s="10" t="s">
        <v>739</v>
      </c>
      <c r="C49" s="10" t="s">
        <v>740</v>
      </c>
      <c r="D49" s="5"/>
      <c r="E49" s="66"/>
      <c r="F49" s="87" t="s">
        <v>741</v>
      </c>
      <c r="G49" s="86"/>
      <c r="H49" s="86"/>
      <c r="I49" s="255" t="s">
        <v>657</v>
      </c>
      <c r="J49" s="172" t="s">
        <v>742</v>
      </c>
      <c r="K49" s="91">
        <v>2</v>
      </c>
      <c r="L49" s="90" t="s">
        <v>204</v>
      </c>
      <c r="M49" s="91"/>
      <c r="N49" s="221">
        <f t="shared" si="0"/>
        <v>0</v>
      </c>
    </row>
    <row r="50" spans="1:14" ht="96" x14ac:dyDescent="0.2">
      <c r="A50" s="9" t="s">
        <v>743</v>
      </c>
      <c r="B50" s="10" t="s">
        <v>744</v>
      </c>
      <c r="C50" s="10" t="s">
        <v>745</v>
      </c>
      <c r="D50" s="5"/>
      <c r="E50" s="66"/>
      <c r="F50" s="87" t="s">
        <v>746</v>
      </c>
      <c r="G50" s="86"/>
      <c r="H50" s="86"/>
      <c r="I50" s="256"/>
      <c r="J50" s="171" t="s">
        <v>747</v>
      </c>
      <c r="K50" s="83">
        <v>2</v>
      </c>
      <c r="L50" s="90" t="s">
        <v>204</v>
      </c>
      <c r="M50" s="83"/>
      <c r="N50" s="221">
        <f t="shared" si="0"/>
        <v>0</v>
      </c>
    </row>
    <row r="51" spans="1:14" ht="96" x14ac:dyDescent="0.2">
      <c r="A51" s="9" t="s">
        <v>748</v>
      </c>
      <c r="B51" s="10" t="s">
        <v>749</v>
      </c>
      <c r="C51" s="10" t="s">
        <v>750</v>
      </c>
      <c r="D51" s="5"/>
      <c r="E51" s="66"/>
      <c r="F51" s="87" t="s">
        <v>751</v>
      </c>
      <c r="G51" s="86"/>
      <c r="H51" s="86"/>
      <c r="I51" s="256"/>
      <c r="J51" s="172" t="s">
        <v>752</v>
      </c>
      <c r="K51" s="83">
        <v>2</v>
      </c>
      <c r="L51" s="90" t="s">
        <v>204</v>
      </c>
      <c r="M51" s="83"/>
      <c r="N51" s="221">
        <f t="shared" si="0"/>
        <v>0</v>
      </c>
    </row>
    <row r="52" spans="1:14" ht="96" x14ac:dyDescent="0.2">
      <c r="A52" s="9" t="s">
        <v>753</v>
      </c>
      <c r="B52" s="10" t="s">
        <v>754</v>
      </c>
      <c r="C52" s="10" t="s">
        <v>755</v>
      </c>
      <c r="D52" s="5"/>
      <c r="E52" s="66"/>
      <c r="F52" s="87" t="s">
        <v>756</v>
      </c>
      <c r="G52" s="86"/>
      <c r="H52" s="86"/>
      <c r="I52" s="256"/>
      <c r="J52" s="172" t="s">
        <v>757</v>
      </c>
      <c r="K52" s="83">
        <v>2</v>
      </c>
      <c r="L52" s="90" t="s">
        <v>204</v>
      </c>
      <c r="M52" s="83"/>
      <c r="N52" s="221">
        <f t="shared" si="0"/>
        <v>0</v>
      </c>
    </row>
    <row r="53" spans="1:14" ht="96" x14ac:dyDescent="0.2">
      <c r="A53" s="65" t="s">
        <v>758</v>
      </c>
      <c r="B53" s="10" t="s">
        <v>759</v>
      </c>
      <c r="C53" s="10" t="s">
        <v>760</v>
      </c>
      <c r="D53" s="61"/>
      <c r="E53" s="66"/>
      <c r="F53" s="87" t="s">
        <v>761</v>
      </c>
      <c r="G53" s="86"/>
      <c r="H53" s="86"/>
      <c r="I53" s="256"/>
      <c r="J53" s="172" t="s">
        <v>762</v>
      </c>
      <c r="K53" s="83">
        <v>2</v>
      </c>
      <c r="L53" s="90" t="s">
        <v>204</v>
      </c>
      <c r="M53" s="83"/>
      <c r="N53" s="221">
        <f t="shared" si="0"/>
        <v>0</v>
      </c>
    </row>
    <row r="54" spans="1:14" ht="96" x14ac:dyDescent="0.2">
      <c r="A54" s="65" t="s">
        <v>763</v>
      </c>
      <c r="B54" s="10" t="s">
        <v>764</v>
      </c>
      <c r="C54" s="10" t="s">
        <v>765</v>
      </c>
      <c r="D54" s="61"/>
      <c r="E54" s="66"/>
      <c r="F54" s="87" t="s">
        <v>766</v>
      </c>
      <c r="G54" s="86"/>
      <c r="H54" s="86"/>
      <c r="I54" s="256"/>
      <c r="J54" s="172" t="s">
        <v>767</v>
      </c>
      <c r="K54" s="83">
        <v>2</v>
      </c>
      <c r="L54" s="90" t="s">
        <v>204</v>
      </c>
      <c r="M54" s="83"/>
      <c r="N54" s="221">
        <f t="shared" si="0"/>
        <v>0</v>
      </c>
    </row>
    <row r="55" spans="1:14" ht="15.5" customHeight="1" x14ac:dyDescent="0.2">
      <c r="A55" s="254" t="s">
        <v>768</v>
      </c>
      <c r="B55" s="254"/>
      <c r="C55" s="254"/>
      <c r="D55" s="254"/>
      <c r="E55" s="254"/>
      <c r="F55" s="254"/>
      <c r="G55" s="254"/>
      <c r="H55" s="254"/>
      <c r="I55" s="254"/>
      <c r="J55" s="254"/>
      <c r="K55" s="254"/>
      <c r="L55" s="170"/>
      <c r="M55" s="170"/>
    </row>
    <row r="56" spans="1:14" ht="14.5" customHeight="1" x14ac:dyDescent="0.2">
      <c r="A56" s="253" t="s">
        <v>769</v>
      </c>
      <c r="B56" s="253"/>
      <c r="C56" s="253"/>
      <c r="D56" s="253"/>
      <c r="E56" s="253"/>
      <c r="F56" s="253"/>
      <c r="G56" s="253"/>
      <c r="H56" s="253"/>
      <c r="I56" s="253"/>
      <c r="J56" s="253"/>
      <c r="K56" s="253"/>
      <c r="L56" s="8"/>
      <c r="M56" s="8"/>
    </row>
    <row r="57" spans="1:14" ht="80" x14ac:dyDescent="0.2">
      <c r="A57" s="65" t="s">
        <v>770</v>
      </c>
      <c r="B57" s="10" t="s">
        <v>771</v>
      </c>
      <c r="C57" s="10" t="s">
        <v>772</v>
      </c>
      <c r="D57" s="61"/>
      <c r="E57" s="66"/>
      <c r="F57" s="87" t="s">
        <v>773</v>
      </c>
      <c r="G57" s="86"/>
      <c r="H57" s="86"/>
      <c r="I57" s="255" t="s">
        <v>657</v>
      </c>
      <c r="J57" s="171" t="s">
        <v>774</v>
      </c>
      <c r="K57" s="91">
        <v>2</v>
      </c>
      <c r="L57" s="90" t="s">
        <v>204</v>
      </c>
      <c r="M57" s="91"/>
      <c r="N57" s="221">
        <f t="shared" si="0"/>
        <v>0</v>
      </c>
    </row>
    <row r="58" spans="1:14" ht="112" x14ac:dyDescent="0.2">
      <c r="A58" s="65" t="s">
        <v>775</v>
      </c>
      <c r="B58" s="10" t="s">
        <v>776</v>
      </c>
      <c r="C58" s="10" t="s">
        <v>777</v>
      </c>
      <c r="D58" s="61"/>
      <c r="E58" s="66"/>
      <c r="F58" s="87" t="s">
        <v>778</v>
      </c>
      <c r="G58" s="86"/>
      <c r="H58" s="86"/>
      <c r="I58" s="256"/>
      <c r="J58" s="172" t="s">
        <v>779</v>
      </c>
      <c r="K58" s="83">
        <v>2</v>
      </c>
      <c r="L58" s="90" t="s">
        <v>204</v>
      </c>
      <c r="M58" s="83"/>
      <c r="N58" s="221">
        <f t="shared" si="0"/>
        <v>0</v>
      </c>
    </row>
    <row r="59" spans="1:14" ht="162.75" customHeight="1" x14ac:dyDescent="0.2">
      <c r="A59" s="9" t="s">
        <v>780</v>
      </c>
      <c r="B59" s="10" t="s">
        <v>781</v>
      </c>
      <c r="C59" s="10" t="s">
        <v>782</v>
      </c>
      <c r="D59" s="5"/>
      <c r="E59" s="66"/>
      <c r="F59" s="87" t="s">
        <v>783</v>
      </c>
      <c r="G59" s="86"/>
      <c r="H59" s="86"/>
      <c r="I59" s="256"/>
      <c r="J59" s="172" t="s">
        <v>784</v>
      </c>
      <c r="K59" s="83">
        <v>2</v>
      </c>
      <c r="L59" s="90" t="s">
        <v>204</v>
      </c>
      <c r="M59" s="83"/>
      <c r="N59" s="221">
        <f t="shared" si="0"/>
        <v>0</v>
      </c>
    </row>
    <row r="60" spans="1:14" ht="15.5" customHeight="1" x14ac:dyDescent="0.2">
      <c r="A60" s="257" t="s">
        <v>785</v>
      </c>
      <c r="B60" s="257"/>
      <c r="C60" s="257"/>
      <c r="D60" s="257"/>
      <c r="E60" s="257"/>
      <c r="F60" s="257"/>
      <c r="G60" s="257"/>
      <c r="H60" s="257"/>
      <c r="I60" s="257"/>
      <c r="J60" s="257"/>
      <c r="K60" s="257"/>
      <c r="L60" s="173"/>
      <c r="M60" s="173"/>
    </row>
    <row r="61" spans="1:14" ht="14.5" customHeight="1" x14ac:dyDescent="0.2">
      <c r="A61" s="253" t="s">
        <v>786</v>
      </c>
      <c r="B61" s="253"/>
      <c r="C61" s="253"/>
      <c r="D61" s="253"/>
      <c r="E61" s="253"/>
      <c r="F61" s="253"/>
      <c r="G61" s="253"/>
      <c r="H61" s="253"/>
      <c r="I61" s="253"/>
      <c r="J61" s="253"/>
      <c r="K61" s="253"/>
      <c r="L61" s="8"/>
      <c r="M61" s="8"/>
    </row>
    <row r="62" spans="1:14" ht="146" customHeight="1" x14ac:dyDescent="0.2">
      <c r="A62" s="65" t="s">
        <v>787</v>
      </c>
      <c r="B62" s="10" t="s">
        <v>788</v>
      </c>
      <c r="C62" s="10" t="s">
        <v>789</v>
      </c>
      <c r="D62" s="61"/>
      <c r="E62" s="66"/>
      <c r="F62" s="87" t="s">
        <v>790</v>
      </c>
      <c r="G62" s="86"/>
      <c r="H62" s="86"/>
      <c r="I62" s="91" t="s">
        <v>657</v>
      </c>
      <c r="J62" s="172" t="s">
        <v>791</v>
      </c>
      <c r="K62" s="91">
        <v>2</v>
      </c>
      <c r="L62" s="90" t="s">
        <v>204</v>
      </c>
      <c r="M62" s="91"/>
      <c r="N62" s="221">
        <f t="shared" si="0"/>
        <v>0</v>
      </c>
    </row>
    <row r="63" spans="1:14" ht="15.5" customHeight="1" x14ac:dyDescent="0.2">
      <c r="A63" s="254" t="s">
        <v>792</v>
      </c>
      <c r="B63" s="254"/>
      <c r="C63" s="254"/>
      <c r="D63" s="254"/>
      <c r="E63" s="254"/>
      <c r="F63" s="254"/>
      <c r="G63" s="254"/>
      <c r="H63" s="254"/>
      <c r="I63" s="254"/>
      <c r="J63" s="254"/>
      <c r="K63" s="254"/>
      <c r="L63" s="170"/>
      <c r="M63" s="170"/>
    </row>
    <row r="64" spans="1:14" ht="14.5" customHeight="1" x14ac:dyDescent="0.2">
      <c r="A64" s="253" t="s">
        <v>793</v>
      </c>
      <c r="B64" s="253"/>
      <c r="C64" s="253"/>
      <c r="D64" s="253"/>
      <c r="E64" s="253"/>
      <c r="F64" s="253"/>
      <c r="G64" s="253"/>
      <c r="H64" s="253"/>
      <c r="I64" s="253"/>
      <c r="J64" s="253"/>
      <c r="K64" s="253"/>
      <c r="L64" s="8"/>
      <c r="M64" s="8"/>
    </row>
    <row r="65" spans="1:14" ht="118.5" customHeight="1" x14ac:dyDescent="0.2">
      <c r="A65" s="65" t="s">
        <v>794</v>
      </c>
      <c r="B65" s="10" t="s">
        <v>795</v>
      </c>
      <c r="C65" s="10" t="s">
        <v>796</v>
      </c>
      <c r="D65" s="61"/>
      <c r="E65" s="66"/>
      <c r="F65" s="87" t="s">
        <v>797</v>
      </c>
      <c r="G65" s="86"/>
      <c r="H65" s="86"/>
      <c r="I65" s="255" t="s">
        <v>657</v>
      </c>
      <c r="J65" s="171" t="s">
        <v>798</v>
      </c>
      <c r="K65" s="91">
        <v>2</v>
      </c>
      <c r="L65" s="90" t="s">
        <v>204</v>
      </c>
      <c r="M65" s="91"/>
      <c r="N65" s="221">
        <f t="shared" si="0"/>
        <v>0</v>
      </c>
    </row>
    <row r="66" spans="1:14" ht="119.25" customHeight="1" x14ac:dyDescent="0.2">
      <c r="A66" s="65" t="s">
        <v>799</v>
      </c>
      <c r="B66" s="10" t="s">
        <v>800</v>
      </c>
      <c r="C66" s="10" t="s">
        <v>801</v>
      </c>
      <c r="D66" s="61"/>
      <c r="E66" s="66"/>
      <c r="F66" s="87" t="s">
        <v>802</v>
      </c>
      <c r="G66" s="86"/>
      <c r="H66" s="86"/>
      <c r="I66" s="256"/>
      <c r="J66" s="171" t="s">
        <v>803</v>
      </c>
      <c r="K66" s="83">
        <v>2</v>
      </c>
      <c r="L66" s="90" t="s">
        <v>204</v>
      </c>
      <c r="M66" s="83"/>
      <c r="N66" s="221">
        <f t="shared" si="0"/>
        <v>0</v>
      </c>
    </row>
    <row r="67" spans="1:14" ht="80" x14ac:dyDescent="0.2">
      <c r="A67" s="65" t="s">
        <v>804</v>
      </c>
      <c r="B67" s="10" t="s">
        <v>805</v>
      </c>
      <c r="C67" s="10" t="s">
        <v>806</v>
      </c>
      <c r="D67" s="61"/>
      <c r="E67" s="66"/>
      <c r="F67" s="87" t="s">
        <v>807</v>
      </c>
      <c r="G67" s="86"/>
      <c r="H67" s="86"/>
      <c r="I67" s="256"/>
      <c r="J67" s="171" t="s">
        <v>808</v>
      </c>
      <c r="K67" s="83">
        <v>2</v>
      </c>
      <c r="L67" s="90" t="s">
        <v>204</v>
      </c>
      <c r="M67" s="83"/>
      <c r="N67" s="221">
        <f t="shared" si="0"/>
        <v>0</v>
      </c>
    </row>
    <row r="68" spans="1:14" ht="15.5" customHeight="1" x14ac:dyDescent="0.2">
      <c r="A68" s="254" t="s">
        <v>809</v>
      </c>
      <c r="B68" s="254"/>
      <c r="C68" s="254"/>
      <c r="D68" s="254"/>
      <c r="E68" s="254"/>
      <c r="F68" s="254"/>
      <c r="G68" s="254"/>
      <c r="H68" s="254"/>
      <c r="I68" s="254"/>
      <c r="J68" s="254"/>
      <c r="K68" s="254"/>
      <c r="L68" s="170"/>
      <c r="M68" s="170"/>
    </row>
    <row r="69" spans="1:14" ht="14.5" customHeight="1" x14ac:dyDescent="0.2">
      <c r="A69" s="253" t="s">
        <v>810</v>
      </c>
      <c r="B69" s="253"/>
      <c r="C69" s="253"/>
      <c r="D69" s="253"/>
      <c r="E69" s="253"/>
      <c r="F69" s="253"/>
      <c r="G69" s="253"/>
      <c r="H69" s="253"/>
      <c r="I69" s="253"/>
      <c r="J69" s="253"/>
      <c r="K69" s="253"/>
      <c r="L69" s="8"/>
      <c r="M69" s="8"/>
    </row>
    <row r="70" spans="1:14" ht="96" x14ac:dyDescent="0.2">
      <c r="A70" s="65" t="s">
        <v>811</v>
      </c>
      <c r="B70" s="10" t="s">
        <v>812</v>
      </c>
      <c r="C70" s="10" t="s">
        <v>813</v>
      </c>
      <c r="D70" s="61"/>
      <c r="E70" s="66"/>
      <c r="F70" s="87" t="s">
        <v>814</v>
      </c>
      <c r="G70" s="86"/>
      <c r="H70" s="86"/>
      <c r="I70" s="91" t="s">
        <v>657</v>
      </c>
      <c r="J70" s="171" t="s">
        <v>815</v>
      </c>
      <c r="K70" s="91">
        <v>2</v>
      </c>
      <c r="L70" s="90" t="s">
        <v>204</v>
      </c>
      <c r="M70" s="91"/>
      <c r="N70" s="221">
        <f t="shared" ref="N70:N124" si="1">IF(L70&lt;K70,1,0)</f>
        <v>0</v>
      </c>
    </row>
    <row r="71" spans="1:14" ht="15.5" customHeight="1" x14ac:dyDescent="0.2">
      <c r="A71" s="254" t="s">
        <v>816</v>
      </c>
      <c r="B71" s="254"/>
      <c r="C71" s="254"/>
      <c r="D71" s="254"/>
      <c r="E71" s="254"/>
      <c r="F71" s="254"/>
      <c r="G71" s="254"/>
      <c r="H71" s="254"/>
      <c r="I71" s="254"/>
      <c r="J71" s="254"/>
      <c r="K71" s="254"/>
      <c r="L71" s="170"/>
      <c r="M71" s="170"/>
    </row>
    <row r="72" spans="1:14" ht="14.5" customHeight="1" x14ac:dyDescent="0.2">
      <c r="A72" s="253" t="s">
        <v>817</v>
      </c>
      <c r="B72" s="253"/>
      <c r="C72" s="253"/>
      <c r="D72" s="253"/>
      <c r="E72" s="253"/>
      <c r="F72" s="253"/>
      <c r="G72" s="253"/>
      <c r="H72" s="253"/>
      <c r="I72" s="253"/>
      <c r="J72" s="253"/>
      <c r="K72" s="253"/>
      <c r="L72" s="8"/>
      <c r="M72" s="8"/>
    </row>
    <row r="73" spans="1:14" ht="96" x14ac:dyDescent="0.2">
      <c r="A73" s="65" t="s">
        <v>818</v>
      </c>
      <c r="B73" s="10" t="s">
        <v>819</v>
      </c>
      <c r="C73" s="10" t="s">
        <v>820</v>
      </c>
      <c r="D73" s="61"/>
      <c r="E73" s="66"/>
      <c r="F73" s="87" t="s">
        <v>821</v>
      </c>
      <c r="G73" s="86"/>
      <c r="H73" s="86"/>
      <c r="I73" s="255" t="s">
        <v>657</v>
      </c>
      <c r="J73" s="171" t="s">
        <v>822</v>
      </c>
      <c r="K73" s="91">
        <v>2</v>
      </c>
      <c r="L73" s="90" t="s">
        <v>204</v>
      </c>
      <c r="M73" s="91"/>
      <c r="N73" s="221">
        <f t="shared" si="1"/>
        <v>0</v>
      </c>
    </row>
    <row r="74" spans="1:14" ht="112" x14ac:dyDescent="0.2">
      <c r="A74" s="65" t="s">
        <v>823</v>
      </c>
      <c r="B74" s="10" t="s">
        <v>824</v>
      </c>
      <c r="C74" s="163" t="s">
        <v>825</v>
      </c>
      <c r="D74" s="61"/>
      <c r="E74" s="66"/>
      <c r="F74" s="87" t="s">
        <v>826</v>
      </c>
      <c r="G74" s="86"/>
      <c r="H74" s="86"/>
      <c r="I74" s="256"/>
      <c r="J74" s="172" t="s">
        <v>827</v>
      </c>
      <c r="K74" s="83">
        <v>2</v>
      </c>
      <c r="L74" s="90" t="s">
        <v>204</v>
      </c>
      <c r="M74" s="83"/>
      <c r="N74" s="221">
        <f t="shared" si="1"/>
        <v>0</v>
      </c>
    </row>
    <row r="75" spans="1:14" ht="96" x14ac:dyDescent="0.2">
      <c r="A75" s="65" t="s">
        <v>828</v>
      </c>
      <c r="B75" s="10" t="s">
        <v>829</v>
      </c>
      <c r="C75" s="10" t="s">
        <v>830</v>
      </c>
      <c r="D75" s="61"/>
      <c r="E75" s="66"/>
      <c r="F75" s="87" t="s">
        <v>831</v>
      </c>
      <c r="G75" s="86"/>
      <c r="H75" s="86"/>
      <c r="I75" s="256"/>
      <c r="J75" s="171" t="s">
        <v>832</v>
      </c>
      <c r="K75" s="83">
        <v>2</v>
      </c>
      <c r="L75" s="90" t="s">
        <v>204</v>
      </c>
      <c r="M75" s="83"/>
      <c r="N75" s="221">
        <f t="shared" si="1"/>
        <v>0</v>
      </c>
    </row>
    <row r="76" spans="1:14" ht="15.5" customHeight="1" x14ac:dyDescent="0.2">
      <c r="A76" s="254" t="s">
        <v>833</v>
      </c>
      <c r="B76" s="254"/>
      <c r="C76" s="254"/>
      <c r="D76" s="254"/>
      <c r="E76" s="254"/>
      <c r="F76" s="254"/>
      <c r="G76" s="254"/>
      <c r="H76" s="254"/>
      <c r="I76" s="254"/>
      <c r="J76" s="254"/>
      <c r="K76" s="254"/>
      <c r="L76" s="170"/>
      <c r="M76" s="170"/>
    </row>
    <row r="77" spans="1:14" ht="14.5" customHeight="1" x14ac:dyDescent="0.2">
      <c r="A77" s="258" t="s">
        <v>817</v>
      </c>
      <c r="B77" s="258"/>
      <c r="C77" s="258"/>
      <c r="D77" s="258"/>
      <c r="E77" s="258"/>
      <c r="F77" s="258"/>
      <c r="G77" s="258"/>
      <c r="H77" s="258"/>
      <c r="I77" s="258"/>
      <c r="J77" s="258"/>
      <c r="K77" s="258"/>
      <c r="L77" s="174"/>
      <c r="M77" s="174"/>
    </row>
    <row r="78" spans="1:14" ht="117" customHeight="1" x14ac:dyDescent="0.2">
      <c r="A78" s="65" t="s">
        <v>834</v>
      </c>
      <c r="B78" s="163" t="s">
        <v>835</v>
      </c>
      <c r="C78" s="10" t="s">
        <v>836</v>
      </c>
      <c r="D78" s="5"/>
      <c r="E78" s="66"/>
      <c r="F78" s="87" t="s">
        <v>837</v>
      </c>
      <c r="G78" s="86"/>
      <c r="H78" s="86"/>
      <c r="I78" s="255" t="s">
        <v>657</v>
      </c>
      <c r="J78" s="172" t="s">
        <v>838</v>
      </c>
      <c r="K78" s="91">
        <v>2</v>
      </c>
      <c r="L78" s="90" t="s">
        <v>204</v>
      </c>
      <c r="M78" s="91"/>
      <c r="N78" s="221">
        <f t="shared" si="1"/>
        <v>0</v>
      </c>
    </row>
    <row r="79" spans="1:14" ht="116.25" customHeight="1" x14ac:dyDescent="0.2">
      <c r="A79" s="65" t="s">
        <v>839</v>
      </c>
      <c r="B79" s="10" t="s">
        <v>840</v>
      </c>
      <c r="C79" s="10" t="s">
        <v>841</v>
      </c>
      <c r="D79" s="5"/>
      <c r="E79" s="66"/>
      <c r="F79" s="87" t="s">
        <v>842</v>
      </c>
      <c r="G79" s="86"/>
      <c r="H79" s="86"/>
      <c r="I79" s="256"/>
      <c r="J79" s="172" t="s">
        <v>843</v>
      </c>
      <c r="K79" s="83">
        <v>2</v>
      </c>
      <c r="L79" s="90" t="s">
        <v>204</v>
      </c>
      <c r="M79" s="83"/>
      <c r="N79" s="221">
        <f t="shared" si="1"/>
        <v>0</v>
      </c>
    </row>
    <row r="80" spans="1:14" ht="96" x14ac:dyDescent="0.2">
      <c r="A80" s="65" t="s">
        <v>844</v>
      </c>
      <c r="B80" s="10" t="s">
        <v>845</v>
      </c>
      <c r="C80" s="10" t="s">
        <v>846</v>
      </c>
      <c r="D80" s="5"/>
      <c r="E80" s="66"/>
      <c r="F80" s="87" t="s">
        <v>847</v>
      </c>
      <c r="G80" s="86"/>
      <c r="H80" s="86"/>
      <c r="I80" s="256"/>
      <c r="J80" s="172" t="s">
        <v>848</v>
      </c>
      <c r="K80" s="83">
        <v>2</v>
      </c>
      <c r="L80" s="90" t="s">
        <v>204</v>
      </c>
      <c r="M80" s="83"/>
      <c r="N80" s="221">
        <f t="shared" si="1"/>
        <v>0</v>
      </c>
    </row>
    <row r="81" spans="1:14" ht="96" x14ac:dyDescent="0.2">
      <c r="A81" s="65" t="s">
        <v>849</v>
      </c>
      <c r="B81" s="10" t="s">
        <v>850</v>
      </c>
      <c r="C81" s="10" t="s">
        <v>851</v>
      </c>
      <c r="D81" s="61"/>
      <c r="E81" s="66"/>
      <c r="F81" s="85" t="s">
        <v>852</v>
      </c>
      <c r="G81" s="86"/>
      <c r="H81" s="86"/>
      <c r="I81" s="256"/>
      <c r="J81" s="172" t="s">
        <v>853</v>
      </c>
      <c r="K81" s="83">
        <v>2</v>
      </c>
      <c r="L81" s="90" t="s">
        <v>204</v>
      </c>
      <c r="M81" s="83"/>
      <c r="N81" s="221">
        <f t="shared" si="1"/>
        <v>0</v>
      </c>
    </row>
    <row r="82" spans="1:14" ht="15.5" customHeight="1" x14ac:dyDescent="0.2">
      <c r="A82" s="254" t="s">
        <v>854</v>
      </c>
      <c r="B82" s="254"/>
      <c r="C82" s="254"/>
      <c r="D82" s="254"/>
      <c r="E82" s="254"/>
      <c r="F82" s="254"/>
      <c r="G82" s="254"/>
      <c r="H82" s="254"/>
      <c r="I82" s="254"/>
      <c r="J82" s="254"/>
      <c r="K82" s="254"/>
      <c r="L82" s="170"/>
      <c r="M82" s="170"/>
    </row>
    <row r="83" spans="1:14" ht="14.5" customHeight="1" x14ac:dyDescent="0.2">
      <c r="A83" s="253" t="s">
        <v>855</v>
      </c>
      <c r="B83" s="253"/>
      <c r="C83" s="253"/>
      <c r="D83" s="253"/>
      <c r="E83" s="253"/>
      <c r="F83" s="253"/>
      <c r="G83" s="253"/>
      <c r="H83" s="253"/>
      <c r="I83" s="253"/>
      <c r="J83" s="253"/>
      <c r="K83" s="253"/>
      <c r="L83" s="8"/>
      <c r="M83" s="8"/>
    </row>
    <row r="84" spans="1:14" ht="128" x14ac:dyDescent="0.2">
      <c r="A84" s="65" t="s">
        <v>856</v>
      </c>
      <c r="B84" s="10" t="s">
        <v>857</v>
      </c>
      <c r="C84" s="10" t="s">
        <v>858</v>
      </c>
      <c r="D84" s="5"/>
      <c r="E84" s="66"/>
      <c r="F84" s="87" t="s">
        <v>859</v>
      </c>
      <c r="G84" s="86"/>
      <c r="H84" s="86"/>
      <c r="I84" s="255" t="s">
        <v>657</v>
      </c>
      <c r="J84" s="172" t="s">
        <v>860</v>
      </c>
      <c r="K84" s="91">
        <v>2</v>
      </c>
      <c r="L84" s="90" t="s">
        <v>204</v>
      </c>
      <c r="M84" s="91"/>
      <c r="N84" s="221">
        <f t="shared" si="1"/>
        <v>0</v>
      </c>
    </row>
    <row r="85" spans="1:14" ht="123.75" customHeight="1" x14ac:dyDescent="0.2">
      <c r="A85" s="65" t="s">
        <v>861</v>
      </c>
      <c r="B85" s="163" t="s">
        <v>862</v>
      </c>
      <c r="C85" s="10" t="s">
        <v>863</v>
      </c>
      <c r="D85" s="5"/>
      <c r="E85" s="66"/>
      <c r="F85" s="87" t="s">
        <v>864</v>
      </c>
      <c r="G85" s="86"/>
      <c r="H85" s="86"/>
      <c r="I85" s="256"/>
      <c r="J85" s="172" t="s">
        <v>865</v>
      </c>
      <c r="K85" s="83">
        <v>2</v>
      </c>
      <c r="L85" s="90" t="s">
        <v>204</v>
      </c>
      <c r="M85" s="83"/>
      <c r="N85" s="221">
        <f t="shared" si="1"/>
        <v>0</v>
      </c>
    </row>
    <row r="86" spans="1:14" ht="15.5" customHeight="1" x14ac:dyDescent="0.2">
      <c r="A86" s="254" t="s">
        <v>866</v>
      </c>
      <c r="B86" s="254"/>
      <c r="C86" s="254"/>
      <c r="D86" s="254"/>
      <c r="E86" s="254"/>
      <c r="F86" s="254"/>
      <c r="G86" s="254"/>
      <c r="H86" s="254"/>
      <c r="I86" s="254"/>
      <c r="J86" s="254"/>
      <c r="K86" s="254"/>
      <c r="L86" s="170"/>
      <c r="M86" s="170"/>
    </row>
    <row r="87" spans="1:14" ht="14.5" customHeight="1" x14ac:dyDescent="0.2">
      <c r="A87" s="253" t="s">
        <v>867</v>
      </c>
      <c r="B87" s="253"/>
      <c r="C87" s="253"/>
      <c r="D87" s="253"/>
      <c r="E87" s="253"/>
      <c r="F87" s="253"/>
      <c r="G87" s="253"/>
      <c r="H87" s="253"/>
      <c r="I87" s="253"/>
      <c r="J87" s="253"/>
      <c r="K87" s="253"/>
      <c r="L87" s="8"/>
      <c r="M87" s="8"/>
    </row>
    <row r="88" spans="1:14" ht="131.25" customHeight="1" x14ac:dyDescent="0.2">
      <c r="A88" s="65" t="s">
        <v>868</v>
      </c>
      <c r="B88" s="10" t="s">
        <v>869</v>
      </c>
      <c r="C88" s="10" t="s">
        <v>870</v>
      </c>
      <c r="D88" s="61"/>
      <c r="E88" s="66"/>
      <c r="F88" s="87" t="s">
        <v>871</v>
      </c>
      <c r="G88" s="86"/>
      <c r="H88" s="86"/>
      <c r="I88" s="255" t="s">
        <v>657</v>
      </c>
      <c r="J88" s="172" t="s">
        <v>872</v>
      </c>
      <c r="K88" s="91">
        <v>2</v>
      </c>
      <c r="L88" s="90" t="s">
        <v>204</v>
      </c>
      <c r="M88" s="91"/>
      <c r="N88" s="221">
        <f t="shared" si="1"/>
        <v>0</v>
      </c>
    </row>
    <row r="89" spans="1:14" ht="116.25" customHeight="1" x14ac:dyDescent="0.2">
      <c r="A89" s="65" t="s">
        <v>873</v>
      </c>
      <c r="B89" s="163" t="s">
        <v>874</v>
      </c>
      <c r="C89" s="10" t="s">
        <v>875</v>
      </c>
      <c r="D89" s="61"/>
      <c r="E89" s="66"/>
      <c r="F89" s="87" t="s">
        <v>876</v>
      </c>
      <c r="G89" s="86"/>
      <c r="H89" s="86"/>
      <c r="I89" s="256"/>
      <c r="J89" s="172" t="s">
        <v>877</v>
      </c>
      <c r="K89" s="83">
        <v>2</v>
      </c>
      <c r="L89" s="90" t="s">
        <v>204</v>
      </c>
      <c r="M89" s="83"/>
      <c r="N89" s="221">
        <f t="shared" si="1"/>
        <v>0</v>
      </c>
    </row>
    <row r="90" spans="1:14" ht="126" customHeight="1" x14ac:dyDescent="0.2">
      <c r="A90" s="65" t="s">
        <v>878</v>
      </c>
      <c r="B90" s="10" t="s">
        <v>879</v>
      </c>
      <c r="C90" s="10" t="s">
        <v>880</v>
      </c>
      <c r="D90" s="61"/>
      <c r="E90" s="66"/>
      <c r="F90" s="87" t="s">
        <v>881</v>
      </c>
      <c r="G90" s="86"/>
      <c r="H90" s="86"/>
      <c r="I90" s="256"/>
      <c r="J90" s="172" t="s">
        <v>882</v>
      </c>
      <c r="K90" s="83">
        <v>2</v>
      </c>
      <c r="L90" s="90" t="s">
        <v>204</v>
      </c>
      <c r="M90" s="83"/>
      <c r="N90" s="221">
        <f t="shared" si="1"/>
        <v>0</v>
      </c>
    </row>
    <row r="91" spans="1:14" ht="120" customHeight="1" x14ac:dyDescent="0.2">
      <c r="A91" s="65" t="s">
        <v>883</v>
      </c>
      <c r="B91" s="163" t="s">
        <v>884</v>
      </c>
      <c r="C91" s="10" t="s">
        <v>885</v>
      </c>
      <c r="D91" s="61"/>
      <c r="E91" s="66"/>
      <c r="F91" s="87" t="s">
        <v>886</v>
      </c>
      <c r="G91" s="86"/>
      <c r="H91" s="86"/>
      <c r="I91" s="256"/>
      <c r="J91" s="172" t="s">
        <v>887</v>
      </c>
      <c r="K91" s="83">
        <v>2</v>
      </c>
      <c r="L91" s="90" t="s">
        <v>204</v>
      </c>
      <c r="M91" s="83"/>
      <c r="N91" s="221">
        <f t="shared" si="1"/>
        <v>0</v>
      </c>
    </row>
    <row r="92" spans="1:14" ht="96" x14ac:dyDescent="0.2">
      <c r="A92" s="65" t="s">
        <v>888</v>
      </c>
      <c r="B92" s="10" t="s">
        <v>889</v>
      </c>
      <c r="C92" s="10" t="s">
        <v>890</v>
      </c>
      <c r="D92" s="61"/>
      <c r="E92" s="66"/>
      <c r="F92" s="87" t="s">
        <v>891</v>
      </c>
      <c r="G92" s="86"/>
      <c r="H92" s="86"/>
      <c r="I92" s="256"/>
      <c r="J92" s="172" t="s">
        <v>892</v>
      </c>
      <c r="K92" s="83">
        <v>2</v>
      </c>
      <c r="L92" s="90" t="s">
        <v>204</v>
      </c>
      <c r="M92" s="83"/>
      <c r="N92" s="221">
        <f t="shared" si="1"/>
        <v>0</v>
      </c>
    </row>
    <row r="93" spans="1:14" ht="80" x14ac:dyDescent="0.2">
      <c r="A93" s="65" t="s">
        <v>893</v>
      </c>
      <c r="B93" s="10" t="s">
        <v>894</v>
      </c>
      <c r="C93" s="10" t="s">
        <v>895</v>
      </c>
      <c r="D93" s="61"/>
      <c r="E93" s="66"/>
      <c r="F93" s="87" t="s">
        <v>896</v>
      </c>
      <c r="G93" s="86"/>
      <c r="H93" s="86"/>
      <c r="I93" s="256"/>
      <c r="J93" s="172" t="s">
        <v>897</v>
      </c>
      <c r="K93" s="83">
        <v>2</v>
      </c>
      <c r="L93" s="90" t="s">
        <v>204</v>
      </c>
      <c r="M93" s="83"/>
      <c r="N93" s="221">
        <f t="shared" si="1"/>
        <v>0</v>
      </c>
    </row>
    <row r="94" spans="1:14" ht="15.5" customHeight="1" x14ac:dyDescent="0.2">
      <c r="A94" s="254" t="s">
        <v>898</v>
      </c>
      <c r="B94" s="254"/>
      <c r="C94" s="254"/>
      <c r="D94" s="254"/>
      <c r="E94" s="254"/>
      <c r="F94" s="254"/>
      <c r="G94" s="254"/>
      <c r="H94" s="254"/>
      <c r="I94" s="254"/>
      <c r="J94" s="254"/>
      <c r="K94" s="254"/>
      <c r="L94" s="170"/>
      <c r="M94" s="170"/>
    </row>
    <row r="95" spans="1:14" ht="14.5" customHeight="1" x14ac:dyDescent="0.2">
      <c r="A95" s="253" t="s">
        <v>899</v>
      </c>
      <c r="B95" s="253"/>
      <c r="C95" s="253"/>
      <c r="D95" s="253"/>
      <c r="E95" s="253"/>
      <c r="F95" s="253"/>
      <c r="G95" s="253"/>
      <c r="H95" s="253"/>
      <c r="I95" s="253"/>
      <c r="J95" s="253"/>
      <c r="K95" s="253"/>
      <c r="L95" s="8"/>
      <c r="M95" s="8"/>
    </row>
    <row r="96" spans="1:14" ht="92.25" customHeight="1" x14ac:dyDescent="0.2">
      <c r="A96" s="65" t="s">
        <v>900</v>
      </c>
      <c r="B96" s="10" t="s">
        <v>901</v>
      </c>
      <c r="C96" s="10" t="s">
        <v>902</v>
      </c>
      <c r="D96" s="61"/>
      <c r="E96" s="66"/>
      <c r="F96" s="87" t="s">
        <v>903</v>
      </c>
      <c r="G96" s="86"/>
      <c r="H96" s="86"/>
      <c r="I96" s="91" t="s">
        <v>657</v>
      </c>
      <c r="J96" s="172" t="s">
        <v>904</v>
      </c>
      <c r="K96" s="91">
        <v>2</v>
      </c>
      <c r="L96" s="90" t="s">
        <v>204</v>
      </c>
      <c r="M96" s="91"/>
      <c r="N96" s="221">
        <f t="shared" si="1"/>
        <v>0</v>
      </c>
    </row>
    <row r="97" spans="1:14" ht="15.5" customHeight="1" x14ac:dyDescent="0.2">
      <c r="A97" s="254" t="s">
        <v>905</v>
      </c>
      <c r="B97" s="254"/>
      <c r="C97" s="254"/>
      <c r="D97" s="254"/>
      <c r="E97" s="254"/>
      <c r="F97" s="254"/>
      <c r="G97" s="254"/>
      <c r="H97" s="254"/>
      <c r="I97" s="254"/>
      <c r="J97" s="254"/>
      <c r="K97" s="254"/>
      <c r="L97" s="170"/>
      <c r="M97" s="170"/>
    </row>
    <row r="98" spans="1:14" ht="14.5" customHeight="1" x14ac:dyDescent="0.2">
      <c r="A98" s="253" t="s">
        <v>906</v>
      </c>
      <c r="B98" s="253"/>
      <c r="C98" s="253"/>
      <c r="D98" s="253"/>
      <c r="E98" s="253"/>
      <c r="F98" s="253"/>
      <c r="G98" s="253"/>
      <c r="H98" s="253"/>
      <c r="I98" s="253"/>
      <c r="J98" s="253"/>
      <c r="K98" s="253"/>
      <c r="L98" s="8"/>
      <c r="M98" s="8"/>
    </row>
    <row r="99" spans="1:14" ht="130.25" customHeight="1" x14ac:dyDescent="0.2">
      <c r="A99" s="65" t="s">
        <v>907</v>
      </c>
      <c r="B99" s="10" t="s">
        <v>908</v>
      </c>
      <c r="C99" s="10" t="s">
        <v>909</v>
      </c>
      <c r="D99" s="61"/>
      <c r="E99" s="66"/>
      <c r="F99" s="87" t="s">
        <v>910</v>
      </c>
      <c r="G99" s="86"/>
      <c r="H99" s="86"/>
      <c r="I99" s="255" t="s">
        <v>657</v>
      </c>
      <c r="J99" s="172" t="s">
        <v>911</v>
      </c>
      <c r="K99" s="91">
        <v>2</v>
      </c>
      <c r="L99" s="90" t="s">
        <v>204</v>
      </c>
      <c r="M99" s="91"/>
      <c r="N99" s="221">
        <f t="shared" si="1"/>
        <v>0</v>
      </c>
    </row>
    <row r="100" spans="1:14" ht="128" x14ac:dyDescent="0.2">
      <c r="A100" s="65" t="s">
        <v>912</v>
      </c>
      <c r="B100" s="10" t="s">
        <v>913</v>
      </c>
      <c r="C100" s="10" t="s">
        <v>914</v>
      </c>
      <c r="D100" s="61"/>
      <c r="E100" s="66"/>
      <c r="F100" s="87" t="s">
        <v>915</v>
      </c>
      <c r="G100" s="86"/>
      <c r="H100" s="86"/>
      <c r="I100" s="256"/>
      <c r="J100" s="172" t="s">
        <v>916</v>
      </c>
      <c r="K100" s="83">
        <v>2</v>
      </c>
      <c r="L100" s="90" t="s">
        <v>204</v>
      </c>
      <c r="M100" s="83"/>
      <c r="N100" s="221">
        <f t="shared" si="1"/>
        <v>0</v>
      </c>
    </row>
    <row r="101" spans="1:14" ht="15.5" customHeight="1" x14ac:dyDescent="0.2">
      <c r="A101" s="254" t="s">
        <v>917</v>
      </c>
      <c r="B101" s="254"/>
      <c r="C101" s="254"/>
      <c r="D101" s="254"/>
      <c r="E101" s="254"/>
      <c r="F101" s="254"/>
      <c r="G101" s="254"/>
      <c r="H101" s="254"/>
      <c r="I101" s="254"/>
      <c r="J101" s="254"/>
      <c r="K101" s="254"/>
      <c r="L101" s="170"/>
      <c r="M101" s="170"/>
    </row>
    <row r="102" spans="1:14" ht="14.5" customHeight="1" x14ac:dyDescent="0.2">
      <c r="A102" s="253" t="s">
        <v>918</v>
      </c>
      <c r="B102" s="253"/>
      <c r="C102" s="253"/>
      <c r="D102" s="253"/>
      <c r="E102" s="253"/>
      <c r="F102" s="253"/>
      <c r="G102" s="253"/>
      <c r="H102" s="253"/>
      <c r="I102" s="253"/>
      <c r="J102" s="253"/>
      <c r="K102" s="253"/>
      <c r="L102" s="8"/>
      <c r="M102" s="8"/>
    </row>
    <row r="103" spans="1:14" ht="112" x14ac:dyDescent="0.2">
      <c r="A103" s="65" t="s">
        <v>919</v>
      </c>
      <c r="B103" s="10" t="s">
        <v>920</v>
      </c>
      <c r="C103" s="10" t="s">
        <v>921</v>
      </c>
      <c r="D103" s="61"/>
      <c r="E103" s="66"/>
      <c r="F103" s="87" t="s">
        <v>922</v>
      </c>
      <c r="G103" s="86"/>
      <c r="H103" s="86"/>
      <c r="I103" s="255" t="s">
        <v>657</v>
      </c>
      <c r="J103" s="172" t="s">
        <v>923</v>
      </c>
      <c r="K103" s="91">
        <v>2</v>
      </c>
      <c r="L103" s="90" t="s">
        <v>204</v>
      </c>
      <c r="M103" s="91"/>
      <c r="N103" s="221">
        <f t="shared" si="1"/>
        <v>0</v>
      </c>
    </row>
    <row r="104" spans="1:14" ht="96" x14ac:dyDescent="0.2">
      <c r="A104" s="65" t="s">
        <v>924</v>
      </c>
      <c r="B104" s="10" t="s">
        <v>925</v>
      </c>
      <c r="C104" s="10" t="s">
        <v>926</v>
      </c>
      <c r="D104" s="61"/>
      <c r="E104" s="66"/>
      <c r="F104" s="87" t="s">
        <v>927</v>
      </c>
      <c r="G104" s="86"/>
      <c r="H104" s="86"/>
      <c r="I104" s="256"/>
      <c r="J104" s="172" t="s">
        <v>928</v>
      </c>
      <c r="K104" s="83">
        <v>2</v>
      </c>
      <c r="L104" s="90" t="s">
        <v>204</v>
      </c>
      <c r="M104" s="83"/>
      <c r="N104" s="221">
        <f t="shared" si="1"/>
        <v>0</v>
      </c>
    </row>
    <row r="105" spans="1:14" ht="96" x14ac:dyDescent="0.2">
      <c r="A105" s="65" t="s">
        <v>929</v>
      </c>
      <c r="B105" s="10" t="s">
        <v>930</v>
      </c>
      <c r="C105" s="10" t="s">
        <v>931</v>
      </c>
      <c r="D105" s="61"/>
      <c r="E105" s="66"/>
      <c r="F105" s="87" t="s">
        <v>932</v>
      </c>
      <c r="G105" s="86"/>
      <c r="H105" s="86"/>
      <c r="I105" s="256"/>
      <c r="J105" s="172" t="s">
        <v>933</v>
      </c>
      <c r="K105" s="83">
        <v>2</v>
      </c>
      <c r="L105" s="90" t="s">
        <v>204</v>
      </c>
      <c r="M105" s="83"/>
      <c r="N105" s="221">
        <f t="shared" si="1"/>
        <v>0</v>
      </c>
    </row>
    <row r="106" spans="1:14" ht="80" x14ac:dyDescent="0.2">
      <c r="A106" s="65" t="s">
        <v>934</v>
      </c>
      <c r="B106" s="10" t="s">
        <v>935</v>
      </c>
      <c r="C106" s="10" t="s">
        <v>936</v>
      </c>
      <c r="D106" s="61"/>
      <c r="E106" s="66"/>
      <c r="F106" s="87" t="s">
        <v>937</v>
      </c>
      <c r="G106" s="86"/>
      <c r="H106" s="86"/>
      <c r="I106" s="256"/>
      <c r="J106" s="172" t="s">
        <v>938</v>
      </c>
      <c r="K106" s="83">
        <v>2</v>
      </c>
      <c r="L106" s="90" t="s">
        <v>204</v>
      </c>
      <c r="M106" s="83"/>
      <c r="N106" s="221">
        <f t="shared" si="1"/>
        <v>0</v>
      </c>
    </row>
    <row r="107" spans="1:14" ht="96" x14ac:dyDescent="0.2">
      <c r="A107" s="65" t="s">
        <v>939</v>
      </c>
      <c r="B107" s="10" t="s">
        <v>940</v>
      </c>
      <c r="C107" s="10" t="s">
        <v>941</v>
      </c>
      <c r="D107" s="61"/>
      <c r="E107" s="66"/>
      <c r="F107" s="87" t="s">
        <v>942</v>
      </c>
      <c r="G107" s="86"/>
      <c r="H107" s="86"/>
      <c r="I107" s="256"/>
      <c r="J107" s="172" t="s">
        <v>943</v>
      </c>
      <c r="K107" s="83">
        <v>2</v>
      </c>
      <c r="L107" s="90" t="s">
        <v>204</v>
      </c>
      <c r="M107" s="83"/>
      <c r="N107" s="221">
        <f t="shared" si="1"/>
        <v>0</v>
      </c>
    </row>
    <row r="108" spans="1:14" ht="96" x14ac:dyDescent="0.2">
      <c r="A108" s="65" t="s">
        <v>944</v>
      </c>
      <c r="B108" s="10" t="s">
        <v>945</v>
      </c>
      <c r="C108" s="10" t="s">
        <v>946</v>
      </c>
      <c r="D108" s="61"/>
      <c r="E108" s="66"/>
      <c r="F108" s="87" t="s">
        <v>947</v>
      </c>
      <c r="G108" s="86"/>
      <c r="H108" s="86"/>
      <c r="I108" s="256"/>
      <c r="J108" s="172" t="s">
        <v>948</v>
      </c>
      <c r="K108" s="83">
        <v>2</v>
      </c>
      <c r="L108" s="90" t="s">
        <v>204</v>
      </c>
      <c r="M108" s="83"/>
      <c r="N108" s="221">
        <f t="shared" si="1"/>
        <v>0</v>
      </c>
    </row>
    <row r="109" spans="1:14" ht="128" x14ac:dyDescent="0.2">
      <c r="A109" s="65" t="s">
        <v>949</v>
      </c>
      <c r="B109" s="10" t="s">
        <v>950</v>
      </c>
      <c r="C109" s="10" t="s">
        <v>951</v>
      </c>
      <c r="D109" s="61"/>
      <c r="E109" s="66"/>
      <c r="F109" s="87" t="s">
        <v>952</v>
      </c>
      <c r="G109" s="86"/>
      <c r="H109" s="86"/>
      <c r="I109" s="256"/>
      <c r="J109" s="172" t="s">
        <v>953</v>
      </c>
      <c r="K109" s="83">
        <v>2</v>
      </c>
      <c r="L109" s="90" t="s">
        <v>204</v>
      </c>
      <c r="M109" s="83"/>
      <c r="N109" s="221">
        <f t="shared" si="1"/>
        <v>0</v>
      </c>
    </row>
    <row r="110" spans="1:14" ht="15.5" customHeight="1" x14ac:dyDescent="0.2">
      <c r="A110" s="254" t="s">
        <v>954</v>
      </c>
      <c r="B110" s="254"/>
      <c r="C110" s="254"/>
      <c r="D110" s="254"/>
      <c r="E110" s="254"/>
      <c r="F110" s="254"/>
      <c r="G110" s="254"/>
      <c r="H110" s="254"/>
      <c r="I110" s="254"/>
      <c r="J110" s="254"/>
      <c r="K110" s="254"/>
      <c r="L110" s="170"/>
      <c r="M110" s="170"/>
    </row>
    <row r="111" spans="1:14" ht="14.5" customHeight="1" x14ac:dyDescent="0.2">
      <c r="A111" s="253" t="s">
        <v>955</v>
      </c>
      <c r="B111" s="253"/>
      <c r="C111" s="253"/>
      <c r="D111" s="253"/>
      <c r="E111" s="253"/>
      <c r="F111" s="253"/>
      <c r="G111" s="253"/>
      <c r="H111" s="253"/>
      <c r="I111" s="253"/>
      <c r="J111" s="253"/>
      <c r="K111" s="253"/>
      <c r="L111" s="8"/>
      <c r="M111" s="8"/>
    </row>
    <row r="112" spans="1:14" ht="80" x14ac:dyDescent="0.2">
      <c r="A112" s="65" t="s">
        <v>956</v>
      </c>
      <c r="B112" s="10" t="s">
        <v>957</v>
      </c>
      <c r="C112" s="10" t="s">
        <v>958</v>
      </c>
      <c r="D112" s="61"/>
      <c r="E112" s="66"/>
      <c r="F112" s="87" t="s">
        <v>959</v>
      </c>
      <c r="G112" s="86"/>
      <c r="H112" s="86"/>
      <c r="I112" s="256" t="s">
        <v>613</v>
      </c>
      <c r="J112" s="172" t="s">
        <v>960</v>
      </c>
      <c r="K112" s="83">
        <v>2</v>
      </c>
      <c r="L112" s="90" t="s">
        <v>204</v>
      </c>
      <c r="M112" s="83"/>
      <c r="N112" s="221">
        <f t="shared" si="1"/>
        <v>0</v>
      </c>
    </row>
    <row r="113" spans="1:14" ht="128" x14ac:dyDescent="0.2">
      <c r="A113" s="65" t="s">
        <v>961</v>
      </c>
      <c r="B113" s="10" t="s">
        <v>962</v>
      </c>
      <c r="C113" s="10" t="s">
        <v>963</v>
      </c>
      <c r="D113" s="61"/>
      <c r="E113" s="66"/>
      <c r="F113" s="87" t="s">
        <v>964</v>
      </c>
      <c r="G113" s="86"/>
      <c r="H113" s="86"/>
      <c r="I113" s="256"/>
      <c r="J113" s="172" t="s">
        <v>965</v>
      </c>
      <c r="K113" s="83">
        <v>2</v>
      </c>
      <c r="L113" s="90" t="s">
        <v>204</v>
      </c>
      <c r="M113" s="83"/>
      <c r="N113" s="221">
        <f t="shared" si="1"/>
        <v>0</v>
      </c>
    </row>
    <row r="114" spans="1:14" ht="96" x14ac:dyDescent="0.2">
      <c r="A114" s="65" t="s">
        <v>966</v>
      </c>
      <c r="B114" s="10" t="s">
        <v>967</v>
      </c>
      <c r="C114" s="10" t="s">
        <v>968</v>
      </c>
      <c r="D114" s="61"/>
      <c r="E114" s="66"/>
      <c r="F114" s="87" t="s">
        <v>969</v>
      </c>
      <c r="G114" s="86"/>
      <c r="H114" s="86"/>
      <c r="I114" s="256"/>
      <c r="J114" s="172" t="s">
        <v>970</v>
      </c>
      <c r="K114" s="83">
        <v>2</v>
      </c>
      <c r="L114" s="90" t="s">
        <v>204</v>
      </c>
      <c r="M114" s="83"/>
      <c r="N114" s="221">
        <f t="shared" si="1"/>
        <v>0</v>
      </c>
    </row>
    <row r="115" spans="1:14" ht="15.5" customHeight="1" x14ac:dyDescent="0.2">
      <c r="A115" s="257" t="s">
        <v>971</v>
      </c>
      <c r="B115" s="257"/>
      <c r="C115" s="257"/>
      <c r="D115" s="257"/>
      <c r="E115" s="257"/>
      <c r="F115" s="257"/>
      <c r="G115" s="257"/>
      <c r="H115" s="257"/>
      <c r="I115" s="257"/>
      <c r="J115" s="257"/>
      <c r="K115" s="257"/>
      <c r="L115" s="173"/>
      <c r="M115" s="173"/>
    </row>
    <row r="116" spans="1:14" ht="14.5" customHeight="1" x14ac:dyDescent="0.2">
      <c r="A116" s="253" t="s">
        <v>972</v>
      </c>
      <c r="B116" s="253"/>
      <c r="C116" s="253"/>
      <c r="D116" s="253"/>
      <c r="E116" s="253"/>
      <c r="F116" s="253"/>
      <c r="G116" s="253"/>
      <c r="H116" s="253"/>
      <c r="I116" s="253"/>
      <c r="J116" s="253"/>
      <c r="K116" s="253"/>
      <c r="L116" s="8"/>
      <c r="M116" s="8"/>
    </row>
    <row r="117" spans="1:14" ht="112" x14ac:dyDescent="0.2">
      <c r="A117" s="65" t="s">
        <v>973</v>
      </c>
      <c r="B117" s="10" t="s">
        <v>974</v>
      </c>
      <c r="C117" s="10" t="s">
        <v>975</v>
      </c>
      <c r="D117" s="61"/>
      <c r="E117" s="66"/>
      <c r="F117" s="87" t="s">
        <v>976</v>
      </c>
      <c r="G117" s="86"/>
      <c r="H117" s="86"/>
      <c r="I117" s="255" t="s">
        <v>657</v>
      </c>
      <c r="J117" s="172" t="s">
        <v>977</v>
      </c>
      <c r="K117" s="91">
        <v>2</v>
      </c>
      <c r="L117" s="90" t="s">
        <v>204</v>
      </c>
      <c r="M117" s="91"/>
      <c r="N117" s="221">
        <f t="shared" si="1"/>
        <v>0</v>
      </c>
    </row>
    <row r="118" spans="1:14" ht="80" x14ac:dyDescent="0.2">
      <c r="A118" s="65" t="s">
        <v>978</v>
      </c>
      <c r="B118" s="10" t="s">
        <v>979</v>
      </c>
      <c r="C118" s="10" t="s">
        <v>980</v>
      </c>
      <c r="D118" s="61"/>
      <c r="E118" s="66"/>
      <c r="F118" s="87" t="s">
        <v>981</v>
      </c>
      <c r="G118" s="86"/>
      <c r="H118" s="86"/>
      <c r="I118" s="256"/>
      <c r="J118" s="172" t="s">
        <v>982</v>
      </c>
      <c r="K118" s="83">
        <v>2</v>
      </c>
      <c r="L118" s="90" t="s">
        <v>204</v>
      </c>
      <c r="M118" s="83"/>
      <c r="N118" s="221">
        <f t="shared" si="1"/>
        <v>0</v>
      </c>
    </row>
    <row r="119" spans="1:14" ht="96" x14ac:dyDescent="0.2">
      <c r="A119" s="65" t="s">
        <v>983</v>
      </c>
      <c r="B119" s="10" t="s">
        <v>984</v>
      </c>
      <c r="C119" s="163" t="s">
        <v>985</v>
      </c>
      <c r="D119" s="61"/>
      <c r="E119" s="66"/>
      <c r="F119" s="87" t="s">
        <v>986</v>
      </c>
      <c r="G119" s="86"/>
      <c r="H119" s="86"/>
      <c r="I119" s="256"/>
      <c r="J119" s="172" t="s">
        <v>987</v>
      </c>
      <c r="K119" s="83">
        <v>2</v>
      </c>
      <c r="L119" s="90" t="s">
        <v>204</v>
      </c>
      <c r="M119" s="83"/>
      <c r="N119" s="221">
        <f t="shared" si="1"/>
        <v>0</v>
      </c>
    </row>
    <row r="120" spans="1:14" ht="15.5" customHeight="1" x14ac:dyDescent="0.2">
      <c r="A120" s="254" t="s">
        <v>988</v>
      </c>
      <c r="B120" s="254"/>
      <c r="C120" s="254"/>
      <c r="D120" s="254"/>
      <c r="E120" s="254"/>
      <c r="F120" s="254"/>
      <c r="G120" s="254"/>
      <c r="H120" s="254"/>
      <c r="I120" s="254"/>
      <c r="J120" s="254"/>
      <c r="K120" s="254"/>
      <c r="L120" s="170"/>
      <c r="M120" s="170"/>
    </row>
    <row r="121" spans="1:14" ht="14.5" customHeight="1" x14ac:dyDescent="0.2">
      <c r="A121" s="253" t="s">
        <v>989</v>
      </c>
      <c r="B121" s="253"/>
      <c r="C121" s="253"/>
      <c r="D121" s="253"/>
      <c r="E121" s="253"/>
      <c r="F121" s="253"/>
      <c r="G121" s="253"/>
      <c r="H121" s="253"/>
      <c r="I121" s="253"/>
      <c r="J121" s="253"/>
      <c r="K121" s="253"/>
      <c r="L121" s="8"/>
      <c r="M121" s="8"/>
    </row>
    <row r="122" spans="1:14" ht="183" customHeight="1" x14ac:dyDescent="0.2">
      <c r="A122" s="65" t="s">
        <v>990</v>
      </c>
      <c r="B122" s="10" t="s">
        <v>991</v>
      </c>
      <c r="C122" s="10" t="s">
        <v>992</v>
      </c>
      <c r="D122" s="61"/>
      <c r="E122" s="66"/>
      <c r="F122" s="87" t="s">
        <v>993</v>
      </c>
      <c r="G122" s="86"/>
      <c r="H122" s="86"/>
      <c r="I122" s="255" t="s">
        <v>657</v>
      </c>
      <c r="J122" s="171" t="s">
        <v>994</v>
      </c>
      <c r="K122" s="91">
        <v>2</v>
      </c>
      <c r="L122" s="90" t="s">
        <v>204</v>
      </c>
      <c r="M122" s="91"/>
      <c r="N122" s="221">
        <f t="shared" si="1"/>
        <v>0</v>
      </c>
    </row>
    <row r="123" spans="1:14" ht="96" x14ac:dyDescent="0.2">
      <c r="A123" s="65" t="s">
        <v>995</v>
      </c>
      <c r="B123" s="10" t="s">
        <v>996</v>
      </c>
      <c r="C123" s="10" t="s">
        <v>997</v>
      </c>
      <c r="D123" s="61"/>
      <c r="E123" s="66"/>
      <c r="F123" s="87" t="s">
        <v>998</v>
      </c>
      <c r="G123" s="86"/>
      <c r="H123" s="86"/>
      <c r="I123" s="256"/>
      <c r="J123" s="172" t="s">
        <v>999</v>
      </c>
      <c r="K123" s="83">
        <v>2</v>
      </c>
      <c r="L123" s="90" t="s">
        <v>204</v>
      </c>
      <c r="M123" s="83"/>
      <c r="N123" s="221">
        <f t="shared" si="1"/>
        <v>0</v>
      </c>
    </row>
    <row r="124" spans="1:14" ht="96.75" customHeight="1" x14ac:dyDescent="0.2">
      <c r="A124" s="65" t="s">
        <v>1000</v>
      </c>
      <c r="B124" s="10" t="s">
        <v>1001</v>
      </c>
      <c r="C124" s="10" t="s">
        <v>1002</v>
      </c>
      <c r="D124" s="61"/>
      <c r="E124" s="66"/>
      <c r="F124" s="87" t="s">
        <v>1003</v>
      </c>
      <c r="G124" s="86"/>
      <c r="H124" s="86"/>
      <c r="I124" s="256"/>
      <c r="J124" s="172" t="s">
        <v>1004</v>
      </c>
      <c r="K124" s="83">
        <v>2</v>
      </c>
      <c r="L124" s="90" t="s">
        <v>204</v>
      </c>
      <c r="M124" s="83"/>
      <c r="N124" s="221">
        <f t="shared" si="1"/>
        <v>0</v>
      </c>
    </row>
  </sheetData>
  <sheetProtection selectLockedCells="1"/>
  <autoFilter ref="A3:H124" xr:uid="{00000000-0001-0000-0200-000000000000}"/>
  <mergeCells count="70">
    <mergeCell ref="B1:C1"/>
    <mergeCell ref="A8:F8"/>
    <mergeCell ref="A5:K5"/>
    <mergeCell ref="A4:K4"/>
    <mergeCell ref="A7:K7"/>
    <mergeCell ref="A25:K25"/>
    <mergeCell ref="A26:K26"/>
    <mergeCell ref="A11:K11"/>
    <mergeCell ref="A63:K63"/>
    <mergeCell ref="A29:K29"/>
    <mergeCell ref="A28:K28"/>
    <mergeCell ref="A31:K31"/>
    <mergeCell ref="A32:K32"/>
    <mergeCell ref="A34:K34"/>
    <mergeCell ref="A35:K35"/>
    <mergeCell ref="A39:K39"/>
    <mergeCell ref="A47:K47"/>
    <mergeCell ref="A48:K48"/>
    <mergeCell ref="A55:K55"/>
    <mergeCell ref="A56:K56"/>
    <mergeCell ref="I41:I46"/>
    <mergeCell ref="I36:I38"/>
    <mergeCell ref="A95:K95"/>
    <mergeCell ref="I9:I10"/>
    <mergeCell ref="I13:I14"/>
    <mergeCell ref="I17:I18"/>
    <mergeCell ref="A60:K60"/>
    <mergeCell ref="A61:K61"/>
    <mergeCell ref="A40:K40"/>
    <mergeCell ref="A12:K12"/>
    <mergeCell ref="A15:K15"/>
    <mergeCell ref="A16:K16"/>
    <mergeCell ref="A19:K19"/>
    <mergeCell ref="A20:K20"/>
    <mergeCell ref="A22:K22"/>
    <mergeCell ref="A23:K23"/>
    <mergeCell ref="I49:I54"/>
    <mergeCell ref="I57:I59"/>
    <mergeCell ref="I65:I67"/>
    <mergeCell ref="I73:I75"/>
    <mergeCell ref="I78:I81"/>
    <mergeCell ref="A64:K64"/>
    <mergeCell ref="A68:K68"/>
    <mergeCell ref="A69:K69"/>
    <mergeCell ref="A71:K71"/>
    <mergeCell ref="A72:K72"/>
    <mergeCell ref="A76:K76"/>
    <mergeCell ref="A77:K77"/>
    <mergeCell ref="I117:I119"/>
    <mergeCell ref="I122:I124"/>
    <mergeCell ref="I84:I85"/>
    <mergeCell ref="I88:I93"/>
    <mergeCell ref="I99:I100"/>
    <mergeCell ref="I103:I109"/>
    <mergeCell ref="I112:I114"/>
    <mergeCell ref="A94:K94"/>
    <mergeCell ref="A115:K115"/>
    <mergeCell ref="A116:K116"/>
    <mergeCell ref="A120:K120"/>
    <mergeCell ref="A121:K121"/>
    <mergeCell ref="A98:K98"/>
    <mergeCell ref="A101:K101"/>
    <mergeCell ref="A102:K102"/>
    <mergeCell ref="A110:K110"/>
    <mergeCell ref="A111:K111"/>
    <mergeCell ref="A82:K82"/>
    <mergeCell ref="A83:K83"/>
    <mergeCell ref="A86:K86"/>
    <mergeCell ref="A87:K87"/>
    <mergeCell ref="A97:K97"/>
  </mergeCells>
  <phoneticPr fontId="12" type="noConversion"/>
  <conditionalFormatting sqref="D6 D27 D21 D30 D36:D38 D49:D54 D57:D59 D88:D93 D99:D100 D84:D85 D117:D119">
    <cfRule type="beginsWith" dxfId="194" priority="545" operator="beginsWith" text="Not In Place">
      <formula>LEFT(D6,LEN("Not In Place"))="Not In Place"</formula>
    </cfRule>
    <cfRule type="containsText" dxfId="193" priority="546" operator="containsText" text="Planned">
      <formula>NOT(ISERROR(SEARCH("Planned",D6)))</formula>
    </cfRule>
    <cfRule type="beginsWith" dxfId="192" priority="547" operator="beginsWith" text="In Place">
      <formula>LEFT(D6,LEN("In Place"))="In Place"</formula>
    </cfRule>
  </conditionalFormatting>
  <conditionalFormatting sqref="D17:D18 D13:D14 D9:D10">
    <cfRule type="beginsWith" dxfId="191" priority="499" operator="beginsWith" text="Not In Place">
      <formula>LEFT(D9,LEN("Not In Place"))="Not In Place"</formula>
    </cfRule>
    <cfRule type="containsText" dxfId="190" priority="500" operator="containsText" text="Planned">
      <formula>NOT(ISERROR(SEARCH("Planned",D9)))</formula>
    </cfRule>
    <cfRule type="beginsWith" dxfId="189" priority="501" operator="beginsWith" text="In Place">
      <formula>LEFT(D9,LEN("In Place"))="In Place"</formula>
    </cfRule>
  </conditionalFormatting>
  <conditionalFormatting sqref="D24">
    <cfRule type="beginsWith" dxfId="188" priority="496" operator="beginsWith" text="Not In Place">
      <formula>LEFT(D24,LEN("Not In Place"))="Not In Place"</formula>
    </cfRule>
    <cfRule type="containsText" dxfId="187" priority="497" operator="containsText" text="Planned">
      <formula>NOT(ISERROR(SEARCH("Planned",D24)))</formula>
    </cfRule>
    <cfRule type="beginsWith" dxfId="186" priority="498" operator="beginsWith" text="In Place">
      <formula>LEFT(D24,LEN("In Place"))="In Place"</formula>
    </cfRule>
  </conditionalFormatting>
  <conditionalFormatting sqref="D41:D46 D33">
    <cfRule type="beginsWith" dxfId="185" priority="493" operator="beginsWith" text="Not In Place">
      <formula>LEFT(D33,LEN("Not In Place"))="Not In Place"</formula>
    </cfRule>
    <cfRule type="containsText" dxfId="184" priority="494" operator="containsText" text="Planned">
      <formula>NOT(ISERROR(SEARCH("Planned",D33)))</formula>
    </cfRule>
    <cfRule type="beginsWith" dxfId="183" priority="495" operator="beginsWith" text="In Place">
      <formula>LEFT(D33,LEN("In Place"))="In Place"</formula>
    </cfRule>
  </conditionalFormatting>
  <conditionalFormatting sqref="D70 D65:D67 D62">
    <cfRule type="beginsWith" dxfId="182" priority="484" operator="beginsWith" text="Not In Place">
      <formula>LEFT(D62,LEN("Not In Place"))="Not In Place"</formula>
    </cfRule>
    <cfRule type="containsText" dxfId="181" priority="485" operator="containsText" text="Planned">
      <formula>NOT(ISERROR(SEARCH("Planned",D62)))</formula>
    </cfRule>
    <cfRule type="beginsWith" dxfId="180" priority="486" operator="beginsWith" text="In Place">
      <formula>LEFT(D62,LEN("In Place"))="In Place"</formula>
    </cfRule>
  </conditionalFormatting>
  <conditionalFormatting sqref="D73:D75">
    <cfRule type="beginsWith" dxfId="179" priority="481" operator="beginsWith" text="Not In Place">
      <formula>LEFT(D73,LEN("Not In Place"))="Not In Place"</formula>
    </cfRule>
    <cfRule type="containsText" dxfId="178" priority="482" operator="containsText" text="Planned">
      <formula>NOT(ISERROR(SEARCH("Planned",D73)))</formula>
    </cfRule>
    <cfRule type="beginsWith" dxfId="177" priority="483" operator="beginsWith" text="In Place">
      <formula>LEFT(D73,LEN("In Place"))="In Place"</formula>
    </cfRule>
  </conditionalFormatting>
  <conditionalFormatting sqref="D78:D81">
    <cfRule type="beginsWith" dxfId="176" priority="478" operator="beginsWith" text="Not In Place">
      <formula>LEFT(D78,LEN("Not In Place"))="Not In Place"</formula>
    </cfRule>
    <cfRule type="containsText" dxfId="175" priority="479" operator="containsText" text="Planned">
      <formula>NOT(ISERROR(SEARCH("Planned",D78)))</formula>
    </cfRule>
    <cfRule type="beginsWith" dxfId="174" priority="480" operator="beginsWith" text="In Place">
      <formula>LEFT(D78,LEN("In Place"))="In Place"</formula>
    </cfRule>
  </conditionalFormatting>
  <conditionalFormatting sqref="D96">
    <cfRule type="beginsWith" dxfId="173" priority="469" operator="beginsWith" text="Not In Place">
      <formula>LEFT(D96,LEN("Not In Place"))="Not In Place"</formula>
    </cfRule>
    <cfRule type="containsText" dxfId="172" priority="470" operator="containsText" text="Planned">
      <formula>NOT(ISERROR(SEARCH("Planned",D96)))</formula>
    </cfRule>
    <cfRule type="beginsWith" dxfId="171" priority="471" operator="beginsWith" text="In Place">
      <formula>LEFT(D96,LEN("In Place"))="In Place"</formula>
    </cfRule>
  </conditionalFormatting>
  <conditionalFormatting sqref="D103:D109">
    <cfRule type="beginsWith" dxfId="170" priority="460" operator="beginsWith" text="Not In Place">
      <formula>LEFT(D103,LEN("Not In Place"))="Not In Place"</formula>
    </cfRule>
    <cfRule type="containsText" dxfId="169" priority="461" operator="containsText" text="Planned">
      <formula>NOT(ISERROR(SEARCH("Planned",D103)))</formula>
    </cfRule>
    <cfRule type="beginsWith" dxfId="168" priority="462" operator="beginsWith" text="In Place">
      <formula>LEFT(D103,LEN("In Place"))="In Place"</formula>
    </cfRule>
  </conditionalFormatting>
  <conditionalFormatting sqref="D112:D114">
    <cfRule type="beginsWith" dxfId="167" priority="457" operator="beginsWith" text="Not In Place">
      <formula>LEFT(D112,LEN("Not In Place"))="Not In Place"</formula>
    </cfRule>
    <cfRule type="containsText" dxfId="166" priority="458" operator="containsText" text="Planned">
      <formula>NOT(ISERROR(SEARCH("Planned",D112)))</formula>
    </cfRule>
    <cfRule type="beginsWith" dxfId="165" priority="459" operator="beginsWith" text="In Place">
      <formula>LEFT(D112,LEN("In Place"))="In Place"</formula>
    </cfRule>
  </conditionalFormatting>
  <conditionalFormatting sqref="D122:D124">
    <cfRule type="beginsWith" dxfId="164" priority="451" operator="beginsWith" text="Not In Place">
      <formula>LEFT(D122,LEN("Not In Place"))="Not In Place"</formula>
    </cfRule>
    <cfRule type="containsText" dxfId="163" priority="452" operator="containsText" text="Planned">
      <formula>NOT(ISERROR(SEARCH("Planned",D122)))</formula>
    </cfRule>
    <cfRule type="beginsWith" dxfId="162" priority="453" operator="beginsWith" text="In Place">
      <formula>LEFT(D122,LEN("In Place"))="In Place"</formula>
    </cfRule>
  </conditionalFormatting>
  <conditionalFormatting sqref="G62:H62 G27:H27 G21:H21 G30:H30 G36:H38 G49:H54 G57:H59 G65:H67 G88:H93 G99:H100 G9:H10 G84:H85 G117:H119">
    <cfRule type="expression" dxfId="161" priority="377">
      <formula>$D9="Planned"</formula>
    </cfRule>
    <cfRule type="expression" dxfId="160" priority="378">
      <formula>"D6=""Planned"""</formula>
    </cfRule>
  </conditionalFormatting>
  <conditionalFormatting sqref="G13:G14">
    <cfRule type="expression" dxfId="159" priority="373">
      <formula>$D13="Planned"</formula>
    </cfRule>
    <cfRule type="expression" dxfId="158" priority="374">
      <formula>"D6=""Planned"""</formula>
    </cfRule>
  </conditionalFormatting>
  <conditionalFormatting sqref="H13:H14">
    <cfRule type="expression" dxfId="157" priority="371">
      <formula>$D13="Planned"</formula>
    </cfRule>
    <cfRule type="expression" dxfId="156" priority="372">
      <formula>"D6=""Planned"""</formula>
    </cfRule>
  </conditionalFormatting>
  <conditionalFormatting sqref="G17:G18">
    <cfRule type="expression" dxfId="155" priority="369">
      <formula>$D17="Planned"</formula>
    </cfRule>
    <cfRule type="expression" dxfId="154" priority="370">
      <formula>"D6=""Planned"""</formula>
    </cfRule>
  </conditionalFormatting>
  <conditionalFormatting sqref="H17:H18">
    <cfRule type="expression" dxfId="153" priority="367">
      <formula>$D17="Planned"</formula>
    </cfRule>
    <cfRule type="expression" dxfId="152" priority="368">
      <formula>"D6=""Planned"""</formula>
    </cfRule>
  </conditionalFormatting>
  <conditionalFormatting sqref="G24">
    <cfRule type="expression" dxfId="151" priority="361">
      <formula>$D24="Planned"</formula>
    </cfRule>
    <cfRule type="expression" dxfId="150" priority="362">
      <formula>"D6=""Planned"""</formula>
    </cfRule>
  </conditionalFormatting>
  <conditionalFormatting sqref="H24">
    <cfRule type="expression" dxfId="149" priority="359">
      <formula>$D24="Planned"</formula>
    </cfRule>
    <cfRule type="expression" dxfId="148" priority="360">
      <formula>"D6=""Planned"""</formula>
    </cfRule>
  </conditionalFormatting>
  <conditionalFormatting sqref="G33">
    <cfRule type="expression" dxfId="147" priority="337">
      <formula>$D33="Planned"</formula>
    </cfRule>
    <cfRule type="expression" dxfId="146" priority="338">
      <formula>"D6=""Planned"""</formula>
    </cfRule>
  </conditionalFormatting>
  <conditionalFormatting sqref="H33">
    <cfRule type="expression" dxfId="145" priority="335">
      <formula>$D33="Planned"</formula>
    </cfRule>
    <cfRule type="expression" dxfId="144" priority="336">
      <formula>"D6=""Planned"""</formula>
    </cfRule>
  </conditionalFormatting>
  <conditionalFormatting sqref="G41:G46">
    <cfRule type="expression" dxfId="143" priority="325">
      <formula>$D41="Planned"</formula>
    </cfRule>
    <cfRule type="expression" dxfId="142" priority="326">
      <formula>"D6=""Planned"""</formula>
    </cfRule>
  </conditionalFormatting>
  <conditionalFormatting sqref="H41:H46">
    <cfRule type="expression" dxfId="141" priority="323">
      <formula>$D41="Planned"</formula>
    </cfRule>
    <cfRule type="expression" dxfId="140" priority="324">
      <formula>"D6=""Planned"""</formula>
    </cfRule>
  </conditionalFormatting>
  <conditionalFormatting sqref="G70">
    <cfRule type="expression" dxfId="139" priority="305">
      <formula>$D70="Planned"</formula>
    </cfRule>
    <cfRule type="expression" dxfId="138" priority="306">
      <formula>"D6=""Planned"""</formula>
    </cfRule>
  </conditionalFormatting>
  <conditionalFormatting sqref="H70">
    <cfRule type="expression" dxfId="137" priority="303">
      <formula>$D70="Planned"</formula>
    </cfRule>
    <cfRule type="expression" dxfId="136" priority="304">
      <formula>"D6=""Planned"""</formula>
    </cfRule>
  </conditionalFormatting>
  <conditionalFormatting sqref="G73:G75">
    <cfRule type="expression" dxfId="135" priority="293">
      <formula>$D73="Planned"</formula>
    </cfRule>
    <cfRule type="expression" dxfId="134" priority="294">
      <formula>"D6=""Planned"""</formula>
    </cfRule>
  </conditionalFormatting>
  <conditionalFormatting sqref="H73:H75">
    <cfRule type="expression" dxfId="133" priority="291">
      <formula>$D73="Planned"</formula>
    </cfRule>
    <cfRule type="expression" dxfId="132" priority="292">
      <formula>"D6=""Planned"""</formula>
    </cfRule>
  </conditionalFormatting>
  <conditionalFormatting sqref="G78:G81">
    <cfRule type="expression" dxfId="131" priority="289">
      <formula>$D78="Planned"</formula>
    </cfRule>
    <cfRule type="expression" dxfId="130" priority="290">
      <formula>"D6=""Planned"""</formula>
    </cfRule>
  </conditionalFormatting>
  <conditionalFormatting sqref="H78:H81">
    <cfRule type="expression" dxfId="129" priority="287">
      <formula>$D78="Planned"</formula>
    </cfRule>
    <cfRule type="expression" dxfId="128" priority="288">
      <formula>"D6=""Planned"""</formula>
    </cfRule>
  </conditionalFormatting>
  <conditionalFormatting sqref="G96">
    <cfRule type="expression" dxfId="127" priority="277">
      <formula>$D96="Planned"</formula>
    </cfRule>
    <cfRule type="expression" dxfId="126" priority="278">
      <formula>"D6=""Planned"""</formula>
    </cfRule>
  </conditionalFormatting>
  <conditionalFormatting sqref="H96">
    <cfRule type="expression" dxfId="125" priority="275">
      <formula>$D96="Planned"</formula>
    </cfRule>
    <cfRule type="expression" dxfId="124" priority="276">
      <formula>"D6=""Planned"""</formula>
    </cfRule>
  </conditionalFormatting>
  <conditionalFormatting sqref="G103:G109">
    <cfRule type="expression" dxfId="123" priority="265">
      <formula>$D103="Planned"</formula>
    </cfRule>
    <cfRule type="expression" dxfId="122" priority="266">
      <formula>"D6=""Planned"""</formula>
    </cfRule>
  </conditionalFormatting>
  <conditionalFormatting sqref="H103:H109">
    <cfRule type="expression" dxfId="121" priority="263">
      <formula>$D103="Planned"</formula>
    </cfRule>
    <cfRule type="expression" dxfId="120" priority="264">
      <formula>"D6=""Planned"""</formula>
    </cfRule>
  </conditionalFormatting>
  <conditionalFormatting sqref="G112:G114">
    <cfRule type="expression" dxfId="119" priority="261">
      <formula>$D112="Planned"</formula>
    </cfRule>
    <cfRule type="expression" dxfId="118" priority="262">
      <formula>"D6=""Planned"""</formula>
    </cfRule>
  </conditionalFormatting>
  <conditionalFormatting sqref="H112:H114">
    <cfRule type="expression" dxfId="117" priority="259">
      <formula>$D112="Planned"</formula>
    </cfRule>
    <cfRule type="expression" dxfId="116" priority="260">
      <formula>"D6=""Planned"""</formula>
    </cfRule>
  </conditionalFormatting>
  <conditionalFormatting sqref="G122:G124">
    <cfRule type="expression" dxfId="115" priority="249">
      <formula>$D122="Planned"</formula>
    </cfRule>
    <cfRule type="expression" dxfId="114" priority="250">
      <formula>"D6=""Planned"""</formula>
    </cfRule>
  </conditionalFormatting>
  <conditionalFormatting sqref="H122:H124">
    <cfRule type="expression" dxfId="113" priority="247">
      <formula>$D122="Planned"</formula>
    </cfRule>
    <cfRule type="expression" dxfId="112" priority="248">
      <formula>"D6=""Planned"""</formula>
    </cfRule>
  </conditionalFormatting>
  <conditionalFormatting sqref="H6:M6 J84:J85 J117:J119">
    <cfRule type="notContainsBlanks" priority="242" stopIfTrue="1">
      <formula>LEN(TRIM(H6))&gt;0</formula>
    </cfRule>
    <cfRule type="expression" dxfId="111" priority="243">
      <formula>$D6="Not in place"</formula>
    </cfRule>
    <cfRule type="expression" dxfId="110" priority="244">
      <formula>$D6="Planned"</formula>
    </cfRule>
  </conditionalFormatting>
  <conditionalFormatting sqref="I9 K9 M9">
    <cfRule type="notContainsBlanks" priority="236" stopIfTrue="1">
      <formula>LEN(TRIM(I9))&gt;0</formula>
    </cfRule>
    <cfRule type="expression" dxfId="109" priority="237">
      <formula>$D9="Not in place"</formula>
    </cfRule>
    <cfRule type="expression" dxfId="108" priority="238">
      <formula>$D9="Planned"</formula>
    </cfRule>
  </conditionalFormatting>
  <conditionalFormatting sqref="I36 K36 M36">
    <cfRule type="notContainsBlanks" priority="218" stopIfTrue="1">
      <formula>LEN(TRIM(I36))&gt;0</formula>
    </cfRule>
    <cfRule type="expression" dxfId="107" priority="219">
      <formula>$D36="Not in place"</formula>
    </cfRule>
    <cfRule type="expression" dxfId="106" priority="220">
      <formula>$D36="Planned"</formula>
    </cfRule>
  </conditionalFormatting>
  <conditionalFormatting sqref="I41 K41 M41">
    <cfRule type="notContainsBlanks" priority="212" stopIfTrue="1">
      <formula>LEN(TRIM(I41))&gt;0</formula>
    </cfRule>
    <cfRule type="expression" dxfId="105" priority="213">
      <formula>$D41="Not in place"</formula>
    </cfRule>
    <cfRule type="expression" dxfId="104" priority="214">
      <formula>$D41="Planned"</formula>
    </cfRule>
  </conditionalFormatting>
  <conditionalFormatting sqref="I13 K13 M13">
    <cfRule type="notContainsBlanks" priority="206" stopIfTrue="1">
      <formula>LEN(TRIM(I13))&gt;0</formula>
    </cfRule>
    <cfRule type="expression" dxfId="103" priority="207">
      <formula>$D13="Not in place"</formula>
    </cfRule>
    <cfRule type="expression" dxfId="102" priority="208">
      <formula>$D13="Planned"</formula>
    </cfRule>
  </conditionalFormatting>
  <conditionalFormatting sqref="I17 K17 M17">
    <cfRule type="notContainsBlanks" priority="203" stopIfTrue="1">
      <formula>LEN(TRIM(I17))&gt;0</formula>
    </cfRule>
    <cfRule type="expression" dxfId="101" priority="204">
      <formula>$D17="Not in place"</formula>
    </cfRule>
    <cfRule type="expression" dxfId="100" priority="205">
      <formula>$D17="Planned"</formula>
    </cfRule>
  </conditionalFormatting>
  <conditionalFormatting sqref="J9">
    <cfRule type="notContainsBlanks" priority="160" stopIfTrue="1">
      <formula>LEN(TRIM(J9))&gt;0</formula>
    </cfRule>
    <cfRule type="expression" dxfId="99" priority="161">
      <formula>$D9="Not in place"</formula>
    </cfRule>
    <cfRule type="expression" dxfId="98" priority="162">
      <formula>$D9="Planned"</formula>
    </cfRule>
  </conditionalFormatting>
  <conditionalFormatting sqref="J10">
    <cfRule type="notContainsBlanks" priority="157" stopIfTrue="1">
      <formula>LEN(TRIM(J10))&gt;0</formula>
    </cfRule>
    <cfRule type="expression" dxfId="97" priority="158">
      <formula>$D10="Not in place"</formula>
    </cfRule>
    <cfRule type="expression" dxfId="96" priority="159">
      <formula>$D10="Planned"</formula>
    </cfRule>
  </conditionalFormatting>
  <conditionalFormatting sqref="J13:J14">
    <cfRule type="notContainsBlanks" priority="154" stopIfTrue="1">
      <formula>LEN(TRIM(J13))&gt;0</formula>
    </cfRule>
    <cfRule type="expression" dxfId="95" priority="155">
      <formula>$D13="Not in place"</formula>
    </cfRule>
    <cfRule type="expression" dxfId="94" priority="156">
      <formula>$D13="Planned"</formula>
    </cfRule>
  </conditionalFormatting>
  <conditionalFormatting sqref="J17:J18">
    <cfRule type="notContainsBlanks" priority="151" stopIfTrue="1">
      <formula>LEN(TRIM(J17))&gt;0</formula>
    </cfRule>
    <cfRule type="expression" dxfId="93" priority="152">
      <formula>$D17="Not in place"</formula>
    </cfRule>
    <cfRule type="expression" dxfId="92" priority="153">
      <formula>$D17="Planned"</formula>
    </cfRule>
  </conditionalFormatting>
  <conditionalFormatting sqref="J21">
    <cfRule type="notContainsBlanks" priority="148" stopIfTrue="1">
      <formula>LEN(TRIM(J21))&gt;0</formula>
    </cfRule>
    <cfRule type="expression" dxfId="91" priority="149">
      <formula>$D21="Not in place"</formula>
    </cfRule>
    <cfRule type="expression" dxfId="90" priority="150">
      <formula>$D21="Planned"</formula>
    </cfRule>
  </conditionalFormatting>
  <conditionalFormatting sqref="J24">
    <cfRule type="notContainsBlanks" priority="145" stopIfTrue="1">
      <formula>LEN(TRIM(J24))&gt;0</formula>
    </cfRule>
    <cfRule type="expression" dxfId="89" priority="146">
      <formula>$D24="Not in place"</formula>
    </cfRule>
    <cfRule type="expression" dxfId="88" priority="147">
      <formula>$D24="Planned"</formula>
    </cfRule>
  </conditionalFormatting>
  <conditionalFormatting sqref="J27">
    <cfRule type="notContainsBlanks" priority="142" stopIfTrue="1">
      <formula>LEN(TRIM(J27))&gt;0</formula>
    </cfRule>
    <cfRule type="expression" dxfId="87" priority="143">
      <formula>$D27="Not in place"</formula>
    </cfRule>
    <cfRule type="expression" dxfId="86" priority="144">
      <formula>$D27="Planned"</formula>
    </cfRule>
  </conditionalFormatting>
  <conditionalFormatting sqref="J30">
    <cfRule type="notContainsBlanks" priority="139" stopIfTrue="1">
      <formula>LEN(TRIM(J30))&gt;0</formula>
    </cfRule>
    <cfRule type="expression" dxfId="85" priority="140">
      <formula>$D30="Not in place"</formula>
    </cfRule>
    <cfRule type="expression" dxfId="84" priority="141">
      <formula>$D30="Planned"</formula>
    </cfRule>
  </conditionalFormatting>
  <conditionalFormatting sqref="J33">
    <cfRule type="notContainsBlanks" priority="136" stopIfTrue="1">
      <formula>LEN(TRIM(J33))&gt;0</formula>
    </cfRule>
    <cfRule type="expression" dxfId="83" priority="137">
      <formula>$D33="Not in place"</formula>
    </cfRule>
    <cfRule type="expression" dxfId="82" priority="138">
      <formula>$D33="Planned"</formula>
    </cfRule>
  </conditionalFormatting>
  <conditionalFormatting sqref="J36:J38">
    <cfRule type="notContainsBlanks" priority="133" stopIfTrue="1">
      <formula>LEN(TRIM(J36))&gt;0</formula>
    </cfRule>
    <cfRule type="expression" dxfId="81" priority="134">
      <formula>$D36="Not in place"</formula>
    </cfRule>
    <cfRule type="expression" dxfId="80" priority="135">
      <formula>$D36="Planned"</formula>
    </cfRule>
  </conditionalFormatting>
  <conditionalFormatting sqref="J41:J46">
    <cfRule type="notContainsBlanks" priority="130" stopIfTrue="1">
      <formula>LEN(TRIM(J41))&gt;0</formula>
    </cfRule>
    <cfRule type="expression" dxfId="79" priority="131">
      <formula>$D41="Not in place"</formula>
    </cfRule>
    <cfRule type="expression" dxfId="78" priority="132">
      <formula>$D41="Planned"</formula>
    </cfRule>
  </conditionalFormatting>
  <conditionalFormatting sqref="J49:J54">
    <cfRule type="notContainsBlanks" priority="127" stopIfTrue="1">
      <formula>LEN(TRIM(J49))&gt;0</formula>
    </cfRule>
    <cfRule type="expression" dxfId="77" priority="128">
      <formula>$D49="Not in place"</formula>
    </cfRule>
    <cfRule type="expression" dxfId="76" priority="129">
      <formula>$D49="Planned"</formula>
    </cfRule>
  </conditionalFormatting>
  <conditionalFormatting sqref="J57:J59">
    <cfRule type="notContainsBlanks" priority="124" stopIfTrue="1">
      <formula>LEN(TRIM(J57))&gt;0</formula>
    </cfRule>
    <cfRule type="expression" dxfId="75" priority="125">
      <formula>$D57="Not in place"</formula>
    </cfRule>
    <cfRule type="expression" dxfId="74" priority="126">
      <formula>$D57="Planned"</formula>
    </cfRule>
  </conditionalFormatting>
  <conditionalFormatting sqref="J62">
    <cfRule type="notContainsBlanks" priority="121" stopIfTrue="1">
      <formula>LEN(TRIM(J62))&gt;0</formula>
    </cfRule>
    <cfRule type="expression" dxfId="73" priority="122">
      <formula>$D62="Not in place"</formula>
    </cfRule>
    <cfRule type="expression" dxfId="72" priority="123">
      <formula>$D62="Planned"</formula>
    </cfRule>
  </conditionalFormatting>
  <conditionalFormatting sqref="J65:J67">
    <cfRule type="notContainsBlanks" priority="115" stopIfTrue="1">
      <formula>LEN(TRIM(J65))&gt;0</formula>
    </cfRule>
    <cfRule type="expression" dxfId="71" priority="116">
      <formula>$D65="Not in place"</formula>
    </cfRule>
    <cfRule type="expression" dxfId="70" priority="117">
      <formula>$D65="Planned"</formula>
    </cfRule>
  </conditionalFormatting>
  <conditionalFormatting sqref="J73">
    <cfRule type="notContainsBlanks" priority="109" stopIfTrue="1">
      <formula>LEN(TRIM(J73))&gt;0</formula>
    </cfRule>
    <cfRule type="expression" dxfId="69" priority="110">
      <formula>$D73="Not in place"</formula>
    </cfRule>
    <cfRule type="expression" dxfId="68" priority="111">
      <formula>$D73="Planned"</formula>
    </cfRule>
  </conditionalFormatting>
  <conditionalFormatting sqref="J70">
    <cfRule type="notContainsBlanks" priority="106" stopIfTrue="1">
      <formula>LEN(TRIM(J70))&gt;0</formula>
    </cfRule>
    <cfRule type="expression" dxfId="67" priority="107">
      <formula>$D70="Not in place"</formula>
    </cfRule>
    <cfRule type="expression" dxfId="66" priority="108">
      <formula>$D70="Planned"</formula>
    </cfRule>
  </conditionalFormatting>
  <conditionalFormatting sqref="J74:J75">
    <cfRule type="notContainsBlanks" priority="103" stopIfTrue="1">
      <formula>LEN(TRIM(J74))&gt;0</formula>
    </cfRule>
    <cfRule type="expression" dxfId="65" priority="104">
      <formula>$D74="Not in place"</formula>
    </cfRule>
    <cfRule type="expression" dxfId="64" priority="105">
      <formula>$D74="Planned"</formula>
    </cfRule>
  </conditionalFormatting>
  <conditionalFormatting sqref="J78:J81">
    <cfRule type="notContainsBlanks" priority="100" stopIfTrue="1">
      <formula>LEN(TRIM(J78))&gt;0</formula>
    </cfRule>
    <cfRule type="expression" dxfId="63" priority="101">
      <formula>$D78="Not in place"</formula>
    </cfRule>
    <cfRule type="expression" dxfId="62" priority="102">
      <formula>$D78="Planned"</formula>
    </cfRule>
  </conditionalFormatting>
  <conditionalFormatting sqref="J88:J93">
    <cfRule type="notContainsBlanks" priority="94" stopIfTrue="1">
      <formula>LEN(TRIM(J88))&gt;0</formula>
    </cfRule>
    <cfRule type="expression" dxfId="61" priority="95">
      <formula>$D88="Not in place"</formula>
    </cfRule>
    <cfRule type="expression" dxfId="60" priority="96">
      <formula>$D88="Planned"</formula>
    </cfRule>
  </conditionalFormatting>
  <conditionalFormatting sqref="J96">
    <cfRule type="notContainsBlanks" priority="91" stopIfTrue="1">
      <formula>LEN(TRIM(J96))&gt;0</formula>
    </cfRule>
    <cfRule type="expression" dxfId="59" priority="92">
      <formula>$D96="Not in place"</formula>
    </cfRule>
    <cfRule type="expression" dxfId="58" priority="93">
      <formula>$D96="Planned"</formula>
    </cfRule>
  </conditionalFormatting>
  <conditionalFormatting sqref="J99:J100">
    <cfRule type="notContainsBlanks" priority="88" stopIfTrue="1">
      <formula>LEN(TRIM(J99))&gt;0</formula>
    </cfRule>
    <cfRule type="expression" dxfId="57" priority="89">
      <formula>$D99="Not in place"</formula>
    </cfRule>
    <cfRule type="expression" dxfId="56" priority="90">
      <formula>$D99="Planned"</formula>
    </cfRule>
  </conditionalFormatting>
  <conditionalFormatting sqref="J103:J109">
    <cfRule type="notContainsBlanks" priority="85" stopIfTrue="1">
      <formula>LEN(TRIM(J103))&gt;0</formula>
    </cfRule>
    <cfRule type="expression" dxfId="55" priority="86">
      <formula>$D103="Not in place"</formula>
    </cfRule>
    <cfRule type="expression" dxfId="54" priority="87">
      <formula>$D103="Planned"</formula>
    </cfRule>
  </conditionalFormatting>
  <conditionalFormatting sqref="J112:J114">
    <cfRule type="notContainsBlanks" priority="82" stopIfTrue="1">
      <formula>LEN(TRIM(J112))&gt;0</formula>
    </cfRule>
    <cfRule type="expression" dxfId="53" priority="83">
      <formula>$D112="Not in place"</formula>
    </cfRule>
    <cfRule type="expression" dxfId="52" priority="84">
      <formula>$D112="Planned"</formula>
    </cfRule>
  </conditionalFormatting>
  <conditionalFormatting sqref="J122:J124">
    <cfRule type="notContainsBlanks" priority="76" stopIfTrue="1">
      <formula>LEN(TRIM(J122))&gt;0</formula>
    </cfRule>
    <cfRule type="expression" dxfId="51" priority="77">
      <formula>$D122="Not in place"</formula>
    </cfRule>
    <cfRule type="expression" dxfId="50" priority="78">
      <formula>$D122="Planned"</formula>
    </cfRule>
  </conditionalFormatting>
  <conditionalFormatting sqref="L9:L10">
    <cfRule type="notContainsBlanks" priority="73" stopIfTrue="1">
      <formula>LEN(TRIM(L9))&gt;0</formula>
    </cfRule>
    <cfRule type="expression" dxfId="49" priority="74">
      <formula>$D9="Not in place"</formula>
    </cfRule>
    <cfRule type="expression" dxfId="48" priority="75">
      <formula>$D9="Planned"</formula>
    </cfRule>
  </conditionalFormatting>
  <conditionalFormatting sqref="L13:L14">
    <cfRule type="notContainsBlanks" priority="70" stopIfTrue="1">
      <formula>LEN(TRIM(L13))&gt;0</formula>
    </cfRule>
    <cfRule type="expression" dxfId="47" priority="71">
      <formula>$D13="Not in place"</formula>
    </cfRule>
    <cfRule type="expression" dxfId="46" priority="72">
      <formula>$D13="Planned"</formula>
    </cfRule>
  </conditionalFormatting>
  <conditionalFormatting sqref="L17:L18">
    <cfRule type="notContainsBlanks" priority="67" stopIfTrue="1">
      <formula>LEN(TRIM(L17))&gt;0</formula>
    </cfRule>
    <cfRule type="expression" dxfId="45" priority="68">
      <formula>$D17="Not in place"</formula>
    </cfRule>
    <cfRule type="expression" dxfId="44" priority="69">
      <formula>$D17="Planned"</formula>
    </cfRule>
  </conditionalFormatting>
  <conditionalFormatting sqref="L21">
    <cfRule type="notContainsBlanks" priority="64" stopIfTrue="1">
      <formula>LEN(TRIM(L21))&gt;0</formula>
    </cfRule>
    <cfRule type="expression" dxfId="43" priority="65">
      <formula>$D21="Not in place"</formula>
    </cfRule>
    <cfRule type="expression" dxfId="42" priority="66">
      <formula>$D21="Planned"</formula>
    </cfRule>
  </conditionalFormatting>
  <conditionalFormatting sqref="L24">
    <cfRule type="notContainsBlanks" priority="61" stopIfTrue="1">
      <formula>LEN(TRIM(L24))&gt;0</formula>
    </cfRule>
    <cfRule type="expression" dxfId="41" priority="62">
      <formula>$D24="Not in place"</formula>
    </cfRule>
    <cfRule type="expression" dxfId="40" priority="63">
      <formula>$D24="Planned"</formula>
    </cfRule>
  </conditionalFormatting>
  <conditionalFormatting sqref="L27">
    <cfRule type="notContainsBlanks" priority="58" stopIfTrue="1">
      <formula>LEN(TRIM(L27))&gt;0</formula>
    </cfRule>
    <cfRule type="expression" dxfId="39" priority="59">
      <formula>$D27="Not in place"</formula>
    </cfRule>
    <cfRule type="expression" dxfId="38" priority="60">
      <formula>$D27="Planned"</formula>
    </cfRule>
  </conditionalFormatting>
  <conditionalFormatting sqref="L30">
    <cfRule type="notContainsBlanks" priority="55" stopIfTrue="1">
      <formula>LEN(TRIM(L30))&gt;0</formula>
    </cfRule>
    <cfRule type="expression" dxfId="37" priority="56">
      <formula>$D30="Not in place"</formula>
    </cfRule>
    <cfRule type="expression" dxfId="36" priority="57">
      <formula>$D30="Planned"</formula>
    </cfRule>
  </conditionalFormatting>
  <conditionalFormatting sqref="L33">
    <cfRule type="notContainsBlanks" priority="52" stopIfTrue="1">
      <formula>LEN(TRIM(L33))&gt;0</formula>
    </cfRule>
    <cfRule type="expression" dxfId="35" priority="53">
      <formula>$D33="Not in place"</formula>
    </cfRule>
    <cfRule type="expression" dxfId="34" priority="54">
      <formula>$D33="Planned"</formula>
    </cfRule>
  </conditionalFormatting>
  <conditionalFormatting sqref="L36:L38">
    <cfRule type="notContainsBlanks" priority="49" stopIfTrue="1">
      <formula>LEN(TRIM(L36))&gt;0</formula>
    </cfRule>
    <cfRule type="expression" dxfId="33" priority="50">
      <formula>$D36="Not in place"</formula>
    </cfRule>
    <cfRule type="expression" dxfId="32" priority="51">
      <formula>$D36="Planned"</formula>
    </cfRule>
  </conditionalFormatting>
  <conditionalFormatting sqref="L41:L46">
    <cfRule type="notContainsBlanks" priority="46" stopIfTrue="1">
      <formula>LEN(TRIM(L41))&gt;0</formula>
    </cfRule>
    <cfRule type="expression" dxfId="31" priority="47">
      <formula>$D41="Not in place"</formula>
    </cfRule>
    <cfRule type="expression" dxfId="30" priority="48">
      <formula>$D41="Planned"</formula>
    </cfRule>
  </conditionalFormatting>
  <conditionalFormatting sqref="L49:L54">
    <cfRule type="notContainsBlanks" priority="43" stopIfTrue="1">
      <formula>LEN(TRIM(L49))&gt;0</formula>
    </cfRule>
    <cfRule type="expression" dxfId="29" priority="44">
      <formula>$D49="Not in place"</formula>
    </cfRule>
    <cfRule type="expression" dxfId="28" priority="45">
      <formula>$D49="Planned"</formula>
    </cfRule>
  </conditionalFormatting>
  <conditionalFormatting sqref="L57:L59">
    <cfRule type="notContainsBlanks" priority="40" stopIfTrue="1">
      <formula>LEN(TRIM(L57))&gt;0</formula>
    </cfRule>
    <cfRule type="expression" dxfId="27" priority="41">
      <formula>$D57="Not in place"</formula>
    </cfRule>
    <cfRule type="expression" dxfId="26" priority="42">
      <formula>$D57="Planned"</formula>
    </cfRule>
  </conditionalFormatting>
  <conditionalFormatting sqref="L62">
    <cfRule type="notContainsBlanks" priority="37" stopIfTrue="1">
      <formula>LEN(TRIM(L62))&gt;0</formula>
    </cfRule>
    <cfRule type="expression" dxfId="25" priority="38">
      <formula>$D62="Not in place"</formula>
    </cfRule>
    <cfRule type="expression" dxfId="24" priority="39">
      <formula>$D62="Planned"</formula>
    </cfRule>
  </conditionalFormatting>
  <conditionalFormatting sqref="L65:L67">
    <cfRule type="notContainsBlanks" priority="34" stopIfTrue="1">
      <formula>LEN(TRIM(L65))&gt;0</formula>
    </cfRule>
    <cfRule type="expression" dxfId="23" priority="35">
      <formula>$D65="Not in place"</formula>
    </cfRule>
    <cfRule type="expression" dxfId="22" priority="36">
      <formula>$D65="Planned"</formula>
    </cfRule>
  </conditionalFormatting>
  <conditionalFormatting sqref="L70">
    <cfRule type="notContainsBlanks" priority="31" stopIfTrue="1">
      <formula>LEN(TRIM(L70))&gt;0</formula>
    </cfRule>
    <cfRule type="expression" dxfId="21" priority="32">
      <formula>$D70="Not in place"</formula>
    </cfRule>
    <cfRule type="expression" dxfId="20" priority="33">
      <formula>$D70="Planned"</formula>
    </cfRule>
  </conditionalFormatting>
  <conditionalFormatting sqref="L73:L75">
    <cfRule type="notContainsBlanks" priority="28" stopIfTrue="1">
      <formula>LEN(TRIM(L73))&gt;0</formula>
    </cfRule>
    <cfRule type="expression" dxfId="19" priority="29">
      <formula>$D73="Not in place"</formula>
    </cfRule>
    <cfRule type="expression" dxfId="18" priority="30">
      <formula>$D73="Planned"</formula>
    </cfRule>
  </conditionalFormatting>
  <conditionalFormatting sqref="L78:L81">
    <cfRule type="notContainsBlanks" priority="25" stopIfTrue="1">
      <formula>LEN(TRIM(L78))&gt;0</formula>
    </cfRule>
    <cfRule type="expression" dxfId="17" priority="26">
      <formula>$D78="Not in place"</formula>
    </cfRule>
    <cfRule type="expression" dxfId="16" priority="27">
      <formula>$D78="Planned"</formula>
    </cfRule>
  </conditionalFormatting>
  <conditionalFormatting sqref="L84:L85">
    <cfRule type="notContainsBlanks" priority="22" stopIfTrue="1">
      <formula>LEN(TRIM(L84))&gt;0</formula>
    </cfRule>
    <cfRule type="expression" dxfId="15" priority="23">
      <formula>$D84="Not in place"</formula>
    </cfRule>
    <cfRule type="expression" dxfId="14" priority="24">
      <formula>$D84="Planned"</formula>
    </cfRule>
  </conditionalFormatting>
  <conditionalFormatting sqref="L88:L93">
    <cfRule type="notContainsBlanks" priority="19" stopIfTrue="1">
      <formula>LEN(TRIM(L88))&gt;0</formula>
    </cfRule>
    <cfRule type="expression" dxfId="13" priority="20">
      <formula>$D88="Not in place"</formula>
    </cfRule>
    <cfRule type="expression" dxfId="12" priority="21">
      <formula>$D88="Planned"</formula>
    </cfRule>
  </conditionalFormatting>
  <conditionalFormatting sqref="L96">
    <cfRule type="notContainsBlanks" priority="16" stopIfTrue="1">
      <formula>LEN(TRIM(L96))&gt;0</formula>
    </cfRule>
    <cfRule type="expression" dxfId="11" priority="17">
      <formula>$D96="Not in place"</formula>
    </cfRule>
    <cfRule type="expression" dxfId="10" priority="18">
      <formula>$D96="Planned"</formula>
    </cfRule>
  </conditionalFormatting>
  <conditionalFormatting sqref="L99:L100">
    <cfRule type="notContainsBlanks" priority="13" stopIfTrue="1">
      <formula>LEN(TRIM(L99))&gt;0</formula>
    </cfRule>
    <cfRule type="expression" dxfId="9" priority="14">
      <formula>$D99="Not in place"</formula>
    </cfRule>
    <cfRule type="expression" dxfId="8" priority="15">
      <formula>$D99="Planned"</formula>
    </cfRule>
  </conditionalFormatting>
  <conditionalFormatting sqref="L103:L109">
    <cfRule type="notContainsBlanks" priority="10" stopIfTrue="1">
      <formula>LEN(TRIM(L103))&gt;0</formula>
    </cfRule>
    <cfRule type="expression" dxfId="7" priority="11">
      <formula>$D103="Not in place"</formula>
    </cfRule>
    <cfRule type="expression" dxfId="6" priority="12">
      <formula>$D103="Planned"</formula>
    </cfRule>
  </conditionalFormatting>
  <conditionalFormatting sqref="L112:L114">
    <cfRule type="notContainsBlanks" priority="7" stopIfTrue="1">
      <formula>LEN(TRIM(L112))&gt;0</formula>
    </cfRule>
    <cfRule type="expression" dxfId="5" priority="8">
      <formula>$D112="Not in place"</formula>
    </cfRule>
    <cfRule type="expression" dxfId="4" priority="9">
      <formula>$D112="Planned"</formula>
    </cfRule>
  </conditionalFormatting>
  <conditionalFormatting sqref="L117:L119">
    <cfRule type="notContainsBlanks" priority="4" stopIfTrue="1">
      <formula>LEN(TRIM(L117))&gt;0</formula>
    </cfRule>
    <cfRule type="expression" dxfId="3" priority="5">
      <formula>$D117="Not in place"</formula>
    </cfRule>
    <cfRule type="expression" dxfId="2" priority="6">
      <formula>$D117="Planned"</formula>
    </cfRule>
  </conditionalFormatting>
  <conditionalFormatting sqref="L122:L124">
    <cfRule type="notContainsBlanks" priority="1" stopIfTrue="1">
      <formula>LEN(TRIM(L122))&gt;0</formula>
    </cfRule>
    <cfRule type="expression" dxfId="1" priority="2">
      <formula>$D122="Not in place"</formula>
    </cfRule>
    <cfRule type="expression" dxfId="0" priority="3">
      <formula>$D122="Planned"</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4D0E244-6D55-439F-9FF8-FB388456F4BD}">
          <x14:formula1>
            <xm:f>lookup!$A$1:$A$4</xm:f>
          </x14:formula1>
          <xm:sqref>D112:D114 D6 D13:D14 D17:D18 D24 D33 D9:D10 D41:D46 D62 D65:D67 D70 D73:D75 D78:D81 D96 D103:D109 D122:D124 D27 D21 D30 D36:D38 D49:D54 D57:D59 D88:D93 D99:D100 D84:D85 D117:D119</xm:sqref>
        </x14:dataValidation>
        <x14:dataValidation type="list" showInputMessage="1" showErrorMessage="1" xr:uid="{517F37E9-2016-484B-87FF-B7A06B8FA4D0}">
          <x14:formula1>
            <xm:f>Statistics!$AE$6:$AE$11</xm:f>
          </x14:formula1>
          <xm:sqref>L6 L9:L10 L13:L14 L17:L18 L21 L24 L27 L30 L33 L36:L38 L41:L46 L49:L54 L57:L59 L62 L65:L67 L70 L73:L75 L78:L81 L84:L85 L88:L93 L96 L99:L100 L103:L109 L112:L114 L117:L119 L122:L124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F5C3-146B-45C0-86A3-64EE482F52B2}">
  <dimension ref="A1:C4"/>
  <sheetViews>
    <sheetView workbookViewId="0"/>
  </sheetViews>
  <sheetFormatPr baseColWidth="10" defaultColWidth="8.83203125" defaultRowHeight="15" x14ac:dyDescent="0.2"/>
  <sheetData>
    <row r="1" spans="1:3" x14ac:dyDescent="0.2">
      <c r="A1" t="s">
        <v>1005</v>
      </c>
    </row>
    <row r="2" spans="1:3" x14ac:dyDescent="0.2">
      <c r="A2" t="s">
        <v>192</v>
      </c>
      <c r="C2" t="s">
        <v>1006</v>
      </c>
    </row>
    <row r="3" spans="1:3" x14ac:dyDescent="0.2">
      <c r="A3" t="s">
        <v>1007</v>
      </c>
      <c r="C3" t="s">
        <v>1008</v>
      </c>
    </row>
    <row r="4" spans="1:3" x14ac:dyDescent="0.2">
      <c r="A4" t="s">
        <v>194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4DF16-393E-4603-9BD4-F4A26B0A5318}">
  <dimension ref="A1:C9"/>
  <sheetViews>
    <sheetView workbookViewId="0">
      <selection activeCell="E8" sqref="E8"/>
    </sheetView>
  </sheetViews>
  <sheetFormatPr baseColWidth="10" defaultColWidth="20" defaultRowHeight="15" x14ac:dyDescent="0.2"/>
  <cols>
    <col min="1" max="1" width="15" style="79" bestFit="1" customWidth="1"/>
    <col min="2" max="2" width="14.6640625" style="79" customWidth="1"/>
    <col min="3" max="3" width="37" style="79" bestFit="1" customWidth="1"/>
    <col min="4" max="16384" width="20" style="79"/>
  </cols>
  <sheetData>
    <row r="1" spans="1:3" ht="16" x14ac:dyDescent="0.2">
      <c r="A1" s="230" t="s">
        <v>1009</v>
      </c>
      <c r="B1" s="230" t="s">
        <v>1010</v>
      </c>
      <c r="C1" s="230" t="s">
        <v>1011</v>
      </c>
    </row>
    <row r="2" spans="1:3" ht="16" x14ac:dyDescent="0.2">
      <c r="A2" s="81">
        <v>1.1000000000000001</v>
      </c>
      <c r="B2" s="80" t="s">
        <v>1012</v>
      </c>
      <c r="C2" s="80" t="s">
        <v>517</v>
      </c>
    </row>
    <row r="3" spans="1:3" ht="32" x14ac:dyDescent="0.2">
      <c r="A3" s="81">
        <v>1.2</v>
      </c>
      <c r="B3" s="80" t="s">
        <v>1013</v>
      </c>
      <c r="C3" s="80" t="s">
        <v>1014</v>
      </c>
    </row>
    <row r="4" spans="1:3" ht="49.5" customHeight="1" x14ac:dyDescent="0.2">
      <c r="A4" s="81">
        <v>1.3</v>
      </c>
      <c r="B4" s="80" t="s">
        <v>1015</v>
      </c>
      <c r="C4" s="80" t="s">
        <v>1016</v>
      </c>
    </row>
    <row r="5" spans="1:3" ht="32" x14ac:dyDescent="0.2">
      <c r="A5" s="81">
        <v>2</v>
      </c>
      <c r="B5" s="80" t="s">
        <v>1017</v>
      </c>
      <c r="C5" s="80" t="s">
        <v>25</v>
      </c>
    </row>
    <row r="6" spans="1:3" ht="32" x14ac:dyDescent="0.2">
      <c r="A6" s="81">
        <v>3</v>
      </c>
      <c r="B6" s="80" t="s">
        <v>1018</v>
      </c>
      <c r="C6" s="80" t="s">
        <v>1019</v>
      </c>
    </row>
    <row r="7" spans="1:3" ht="32" x14ac:dyDescent="0.2">
      <c r="A7" s="81">
        <v>3.1</v>
      </c>
      <c r="B7" s="80" t="s">
        <v>1020</v>
      </c>
      <c r="C7" s="80" t="s">
        <v>1021</v>
      </c>
    </row>
    <row r="8" spans="1:3" x14ac:dyDescent="0.2">
      <c r="A8" s="80"/>
      <c r="B8" s="80"/>
      <c r="C8" s="80"/>
    </row>
    <row r="9" spans="1:3" x14ac:dyDescent="0.2">
      <c r="A9" s="80"/>
      <c r="B9" s="80"/>
      <c r="C9" s="80"/>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47E8-FAF9-4BB4-96A2-C975A1240916}">
  <dimension ref="A1:F25"/>
  <sheetViews>
    <sheetView workbookViewId="0">
      <selection activeCell="D14" sqref="D14"/>
    </sheetView>
  </sheetViews>
  <sheetFormatPr baseColWidth="10" defaultColWidth="9.1640625" defaultRowHeight="15" x14ac:dyDescent="0.2"/>
  <cols>
    <col min="1" max="1" width="44" style="12" customWidth="1"/>
    <col min="2" max="2" width="114.33203125" style="12" customWidth="1"/>
    <col min="3" max="3" width="9.1640625" style="12"/>
    <col min="4" max="4" width="10.33203125" style="12" bestFit="1" customWidth="1"/>
    <col min="5" max="5" width="9.1640625" style="12"/>
    <col min="6" max="6" width="10.83203125" style="12" bestFit="1" customWidth="1"/>
    <col min="7" max="16384" width="9.1640625" style="12"/>
  </cols>
  <sheetData>
    <row r="1" spans="1:6" s="54" customFormat="1" ht="16" x14ac:dyDescent="0.2">
      <c r="A1" s="55" t="s">
        <v>41</v>
      </c>
      <c r="B1" s="55" t="s">
        <v>42</v>
      </c>
    </row>
    <row r="2" spans="1:6" ht="32" x14ac:dyDescent="0.2">
      <c r="A2" s="56" t="s">
        <v>43</v>
      </c>
      <c r="B2" s="57" t="s">
        <v>44</v>
      </c>
    </row>
    <row r="3" spans="1:6" ht="32" x14ac:dyDescent="0.2">
      <c r="A3" s="56" t="s">
        <v>45</v>
      </c>
      <c r="B3" s="58" t="s">
        <v>46</v>
      </c>
    </row>
    <row r="4" spans="1:6" ht="48" x14ac:dyDescent="0.2">
      <c r="A4" s="56" t="s">
        <v>47</v>
      </c>
      <c r="B4" s="58" t="s">
        <v>48</v>
      </c>
    </row>
    <row r="5" spans="1:6" ht="16" x14ac:dyDescent="0.2">
      <c r="A5" s="56" t="s">
        <v>49</v>
      </c>
      <c r="B5" s="58" t="s">
        <v>50</v>
      </c>
    </row>
    <row r="6" spans="1:6" ht="32" x14ac:dyDescent="0.2">
      <c r="A6" s="56" t="s">
        <v>51</v>
      </c>
      <c r="B6" s="58" t="s">
        <v>52</v>
      </c>
    </row>
    <row r="7" spans="1:6" ht="16" x14ac:dyDescent="0.2">
      <c r="A7" s="56" t="s">
        <v>53</v>
      </c>
      <c r="B7" s="58" t="s">
        <v>54</v>
      </c>
    </row>
    <row r="8" spans="1:6" ht="16" x14ac:dyDescent="0.2">
      <c r="A8" s="56" t="s">
        <v>55</v>
      </c>
      <c r="B8" s="58" t="s">
        <v>56</v>
      </c>
    </row>
    <row r="9" spans="1:6" ht="16" x14ac:dyDescent="0.2">
      <c r="A9" s="56" t="s">
        <v>57</v>
      </c>
      <c r="B9" s="58" t="s">
        <v>58</v>
      </c>
    </row>
    <row r="10" spans="1:6" ht="32" x14ac:dyDescent="0.2">
      <c r="A10" s="56" t="s">
        <v>59</v>
      </c>
      <c r="B10" s="57" t="s">
        <v>60</v>
      </c>
    </row>
    <row r="11" spans="1:6" ht="16" x14ac:dyDescent="0.2">
      <c r="A11" s="56" t="s">
        <v>61</v>
      </c>
      <c r="B11" s="58" t="s">
        <v>62</v>
      </c>
    </row>
    <row r="12" spans="1:6" ht="32" x14ac:dyDescent="0.2">
      <c r="A12" s="56" t="s">
        <v>63</v>
      </c>
      <c r="B12" s="58" t="s">
        <v>64</v>
      </c>
      <c r="F12" s="12" t="s">
        <v>65</v>
      </c>
    </row>
    <row r="13" spans="1:6" ht="48.75" customHeight="1" x14ac:dyDescent="0.2">
      <c r="A13" s="56" t="s">
        <v>66</v>
      </c>
      <c r="B13" s="58" t="s">
        <v>67</v>
      </c>
    </row>
    <row r="14" spans="1:6" ht="41.25" customHeight="1" x14ac:dyDescent="0.2">
      <c r="A14" s="59" t="s">
        <v>68</v>
      </c>
      <c r="B14" s="58" t="s">
        <v>69</v>
      </c>
    </row>
    <row r="15" spans="1:6" ht="32" x14ac:dyDescent="0.2">
      <c r="A15" s="56" t="s">
        <v>70</v>
      </c>
      <c r="B15" s="58" t="s">
        <v>71</v>
      </c>
    </row>
    <row r="16" spans="1:6" ht="32" x14ac:dyDescent="0.2">
      <c r="A16" s="56" t="s">
        <v>72</v>
      </c>
      <c r="B16" s="58" t="s">
        <v>73</v>
      </c>
    </row>
    <row r="17" spans="1:6" ht="16" x14ac:dyDescent="0.2">
      <c r="A17" s="56" t="s">
        <v>74</v>
      </c>
      <c r="B17" s="58" t="s">
        <v>75</v>
      </c>
    </row>
    <row r="18" spans="1:6" ht="48" x14ac:dyDescent="0.2">
      <c r="A18" s="56" t="s">
        <v>76</v>
      </c>
      <c r="B18" s="58" t="s">
        <v>77</v>
      </c>
    </row>
    <row r="19" spans="1:6" ht="61.5" customHeight="1" x14ac:dyDescent="0.2">
      <c r="A19" s="56" t="s">
        <v>78</v>
      </c>
      <c r="B19" s="58" t="s">
        <v>79</v>
      </c>
    </row>
    <row r="20" spans="1:6" ht="133.75" customHeight="1" x14ac:dyDescent="0.2">
      <c r="A20" s="56" t="s">
        <v>80</v>
      </c>
      <c r="B20" s="58" t="s">
        <v>81</v>
      </c>
    </row>
    <row r="21" spans="1:6" x14ac:dyDescent="0.2">
      <c r="D21" s="211"/>
      <c r="F21" s="212"/>
    </row>
    <row r="22" spans="1:6" x14ac:dyDescent="0.2">
      <c r="D22" s="211"/>
      <c r="F22" s="212"/>
    </row>
    <row r="23" spans="1:6" x14ac:dyDescent="0.2">
      <c r="D23" s="211"/>
      <c r="F23" s="212"/>
    </row>
    <row r="24" spans="1:6" x14ac:dyDescent="0.2">
      <c r="D24" s="211"/>
      <c r="F24" s="212"/>
    </row>
    <row r="25" spans="1:6" x14ac:dyDescent="0.2">
      <c r="D25" s="213"/>
      <c r="E25" s="212"/>
      <c r="F25" s="212"/>
    </row>
  </sheetData>
  <sheetProtection sheet="1" objects="1" scenarios="1"/>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72A74-8F61-4502-A8E5-98A5E27D0A9A}">
  <dimension ref="A1:C76"/>
  <sheetViews>
    <sheetView topLeftCell="A43" workbookViewId="0">
      <selection activeCell="B52" sqref="B52"/>
    </sheetView>
  </sheetViews>
  <sheetFormatPr baseColWidth="10" defaultColWidth="8.83203125" defaultRowHeight="15" x14ac:dyDescent="0.2"/>
  <cols>
    <col min="1" max="1" width="8" style="7" customWidth="1"/>
    <col min="2" max="2" width="84.6640625" style="165" customWidth="1"/>
    <col min="3" max="3" width="92.5" customWidth="1"/>
  </cols>
  <sheetData>
    <row r="1" spans="1:3" ht="19" x14ac:dyDescent="0.2">
      <c r="A1" s="6"/>
      <c r="B1" s="194" t="s">
        <v>82</v>
      </c>
      <c r="C1" s="4"/>
    </row>
    <row r="2" spans="1:3" x14ac:dyDescent="0.2">
      <c r="A2" s="208" t="s">
        <v>83</v>
      </c>
      <c r="B2" s="209" t="s">
        <v>84</v>
      </c>
      <c r="C2" s="210" t="s">
        <v>85</v>
      </c>
    </row>
    <row r="3" spans="1:3" x14ac:dyDescent="0.2">
      <c r="A3" s="181" t="s">
        <v>86</v>
      </c>
      <c r="B3" s="185" t="s">
        <v>87</v>
      </c>
      <c r="C3" s="187"/>
    </row>
    <row r="4" spans="1:3" x14ac:dyDescent="0.2">
      <c r="A4" s="181" t="s">
        <v>88</v>
      </c>
      <c r="B4" s="185" t="s">
        <v>89</v>
      </c>
      <c r="C4" s="187"/>
    </row>
    <row r="5" spans="1:3" ht="128" x14ac:dyDescent="0.2">
      <c r="A5" s="181" t="s">
        <v>90</v>
      </c>
      <c r="B5" s="188" t="s">
        <v>91</v>
      </c>
      <c r="C5" s="189"/>
    </row>
    <row r="6" spans="1:3" ht="16" x14ac:dyDescent="0.2">
      <c r="A6" s="181" t="s">
        <v>92</v>
      </c>
      <c r="B6" s="188" t="s">
        <v>93</v>
      </c>
      <c r="C6" s="189"/>
    </row>
    <row r="7" spans="1:3" ht="16" x14ac:dyDescent="0.2">
      <c r="A7" s="181" t="s">
        <v>94</v>
      </c>
      <c r="B7" s="188" t="s">
        <v>95</v>
      </c>
      <c r="C7" s="189"/>
    </row>
    <row r="8" spans="1:3" ht="16" x14ac:dyDescent="0.2">
      <c r="A8" s="181" t="s">
        <v>96</v>
      </c>
      <c r="B8" s="188" t="s">
        <v>97</v>
      </c>
      <c r="C8" s="189"/>
    </row>
    <row r="9" spans="1:3" ht="16" x14ac:dyDescent="0.2">
      <c r="A9" s="181" t="s">
        <v>98</v>
      </c>
      <c r="B9" s="188" t="s">
        <v>99</v>
      </c>
      <c r="C9" s="189"/>
    </row>
    <row r="10" spans="1:3" ht="16" x14ac:dyDescent="0.2">
      <c r="A10" s="181" t="s">
        <v>100</v>
      </c>
      <c r="B10" s="223" t="s">
        <v>101</v>
      </c>
      <c r="C10" s="189"/>
    </row>
    <row r="11" spans="1:3" ht="16" x14ac:dyDescent="0.2">
      <c r="A11" s="181" t="s">
        <v>102</v>
      </c>
      <c r="B11" s="223" t="s">
        <v>103</v>
      </c>
      <c r="C11" s="189"/>
    </row>
    <row r="12" spans="1:3" ht="32" x14ac:dyDescent="0.2">
      <c r="A12" s="181" t="s">
        <v>104</v>
      </c>
      <c r="B12" s="223" t="s">
        <v>105</v>
      </c>
      <c r="C12" s="189"/>
    </row>
    <row r="13" spans="1:3" ht="43.5" customHeight="1" x14ac:dyDescent="0.2">
      <c r="A13" s="181" t="s">
        <v>106</v>
      </c>
      <c r="B13" s="223" t="s">
        <v>107</v>
      </c>
      <c r="C13" s="189"/>
    </row>
    <row r="14" spans="1:3" ht="16" x14ac:dyDescent="0.2">
      <c r="A14" s="181" t="s">
        <v>108</v>
      </c>
      <c r="B14" s="190" t="s">
        <v>109</v>
      </c>
      <c r="C14" s="189"/>
    </row>
    <row r="15" spans="1:3" ht="16" x14ac:dyDescent="0.2">
      <c r="A15" s="181"/>
      <c r="B15" s="191" t="s">
        <v>110</v>
      </c>
      <c r="C15" s="189"/>
    </row>
    <row r="16" spans="1:3" ht="16" x14ac:dyDescent="0.2">
      <c r="A16" s="181"/>
      <c r="B16" s="191" t="s">
        <v>111</v>
      </c>
      <c r="C16" s="189"/>
    </row>
    <row r="17" spans="1:3" ht="16" x14ac:dyDescent="0.2">
      <c r="A17" s="181"/>
      <c r="B17" s="191" t="s">
        <v>112</v>
      </c>
      <c r="C17" s="189"/>
    </row>
    <row r="18" spans="1:3" ht="16" x14ac:dyDescent="0.2">
      <c r="A18" s="181"/>
      <c r="B18" s="191" t="s">
        <v>101</v>
      </c>
      <c r="C18" s="189"/>
    </row>
    <row r="19" spans="1:3" ht="16" x14ac:dyDescent="0.2">
      <c r="A19" s="181"/>
      <c r="B19" s="191" t="s">
        <v>113</v>
      </c>
      <c r="C19" s="189"/>
    </row>
    <row r="20" spans="1:3" ht="16" x14ac:dyDescent="0.2">
      <c r="A20" s="181" t="s">
        <v>114</v>
      </c>
      <c r="B20" s="190" t="s">
        <v>115</v>
      </c>
      <c r="C20" s="189"/>
    </row>
    <row r="21" spans="1:3" ht="16" x14ac:dyDescent="0.2">
      <c r="A21" s="181"/>
      <c r="B21" s="191" t="s">
        <v>116</v>
      </c>
      <c r="C21" s="189"/>
    </row>
    <row r="22" spans="1:3" ht="16" x14ac:dyDescent="0.2">
      <c r="A22" s="181"/>
      <c r="B22" s="191" t="s">
        <v>111</v>
      </c>
      <c r="C22" s="189"/>
    </row>
    <row r="23" spans="1:3" ht="16" x14ac:dyDescent="0.2">
      <c r="A23" s="181"/>
      <c r="B23" s="191" t="s">
        <v>112</v>
      </c>
      <c r="C23" s="189"/>
    </row>
    <row r="24" spans="1:3" ht="16" x14ac:dyDescent="0.2">
      <c r="A24" s="181"/>
      <c r="B24" s="191" t="s">
        <v>101</v>
      </c>
      <c r="C24" s="189"/>
    </row>
    <row r="25" spans="1:3" ht="16" x14ac:dyDescent="0.2">
      <c r="A25" s="181"/>
      <c r="B25" s="191" t="s">
        <v>113</v>
      </c>
      <c r="C25" s="189"/>
    </row>
    <row r="26" spans="1:3" s="68" customFormat="1" x14ac:dyDescent="0.2">
      <c r="A26" s="182"/>
      <c r="B26" s="192"/>
      <c r="C26" s="193"/>
    </row>
    <row r="27" spans="1:3" ht="19" x14ac:dyDescent="0.2">
      <c r="A27" s="181"/>
      <c r="B27" s="194" t="s">
        <v>117</v>
      </c>
      <c r="C27" s="189"/>
    </row>
    <row r="28" spans="1:3" ht="112" x14ac:dyDescent="0.2">
      <c r="A28" s="181" t="s">
        <v>118</v>
      </c>
      <c r="B28" s="191" t="s">
        <v>119</v>
      </c>
      <c r="C28" s="189"/>
    </row>
    <row r="29" spans="1:3" ht="16" x14ac:dyDescent="0.2">
      <c r="A29" s="181" t="s">
        <v>120</v>
      </c>
      <c r="B29" s="223" t="s">
        <v>121</v>
      </c>
      <c r="C29" s="189"/>
    </row>
    <row r="30" spans="1:3" ht="16" x14ac:dyDescent="0.2">
      <c r="A30" s="181" t="s">
        <v>122</v>
      </c>
      <c r="B30" s="188" t="s">
        <v>123</v>
      </c>
      <c r="C30" s="189"/>
    </row>
    <row r="31" spans="1:3" ht="16" x14ac:dyDescent="0.2">
      <c r="A31" s="181" t="s">
        <v>124</v>
      </c>
      <c r="B31" s="188" t="s">
        <v>125</v>
      </c>
      <c r="C31" s="189"/>
    </row>
    <row r="32" spans="1:3" ht="16" x14ac:dyDescent="0.2">
      <c r="A32" s="181" t="s">
        <v>126</v>
      </c>
      <c r="B32" s="188" t="s">
        <v>127</v>
      </c>
      <c r="C32" s="189"/>
    </row>
    <row r="33" spans="1:3" x14ac:dyDescent="0.2">
      <c r="A33" s="181" t="s">
        <v>128</v>
      </c>
      <c r="B33" s="195" t="s">
        <v>129</v>
      </c>
      <c r="C33" s="189"/>
    </row>
    <row r="34" spans="1:3" ht="16" x14ac:dyDescent="0.2">
      <c r="A34" s="181" t="s">
        <v>130</v>
      </c>
      <c r="B34" s="188" t="s">
        <v>131</v>
      </c>
      <c r="C34" s="189"/>
    </row>
    <row r="35" spans="1:3" ht="16" x14ac:dyDescent="0.2">
      <c r="A35" s="240" t="s">
        <v>132</v>
      </c>
      <c r="B35" s="196" t="s">
        <v>133</v>
      </c>
      <c r="C35" s="189"/>
    </row>
    <row r="36" spans="1:3" ht="32" x14ac:dyDescent="0.2">
      <c r="A36" s="240"/>
      <c r="B36" s="223" t="s">
        <v>134</v>
      </c>
      <c r="C36" s="189"/>
    </row>
    <row r="37" spans="1:3" ht="16" x14ac:dyDescent="0.2">
      <c r="A37" s="240"/>
      <c r="B37" s="223" t="s">
        <v>135</v>
      </c>
      <c r="C37" s="189"/>
    </row>
    <row r="38" spans="1:3" ht="32" x14ac:dyDescent="0.2">
      <c r="A38" s="240"/>
      <c r="B38" s="223" t="s">
        <v>136</v>
      </c>
      <c r="C38" s="189"/>
    </row>
    <row r="39" spans="1:3" ht="32" x14ac:dyDescent="0.2">
      <c r="A39" s="181">
        <v>2.2000000000000002</v>
      </c>
      <c r="B39" s="223" t="s">
        <v>137</v>
      </c>
      <c r="C39" s="189"/>
    </row>
    <row r="40" spans="1:3" ht="64" x14ac:dyDescent="0.2">
      <c r="A40" s="181" t="s">
        <v>138</v>
      </c>
      <c r="B40" s="132" t="s">
        <v>139</v>
      </c>
      <c r="C40" s="189"/>
    </row>
    <row r="41" spans="1:3" ht="48" x14ac:dyDescent="0.2">
      <c r="A41" s="181" t="s">
        <v>140</v>
      </c>
      <c r="B41" s="223" t="s">
        <v>141</v>
      </c>
      <c r="C41" s="189"/>
    </row>
    <row r="42" spans="1:3" s="68" customFormat="1" x14ac:dyDescent="0.2">
      <c r="A42" s="182"/>
      <c r="B42" s="192"/>
      <c r="C42" s="193"/>
    </row>
    <row r="43" spans="1:3" ht="19" x14ac:dyDescent="0.2">
      <c r="A43" s="181"/>
      <c r="B43" s="194" t="s">
        <v>142</v>
      </c>
      <c r="C43" s="187"/>
    </row>
    <row r="44" spans="1:3" x14ac:dyDescent="0.2">
      <c r="A44" s="181" t="s">
        <v>143</v>
      </c>
      <c r="B44" s="185" t="s">
        <v>144</v>
      </c>
      <c r="C44" s="197" t="s">
        <v>145</v>
      </c>
    </row>
    <row r="45" spans="1:3" s="27" customFormat="1" ht="16" x14ac:dyDescent="0.2">
      <c r="A45" s="183" t="s">
        <v>146</v>
      </c>
      <c r="B45" s="111" t="s">
        <v>147</v>
      </c>
      <c r="C45" s="198"/>
    </row>
    <row r="46" spans="1:3" ht="33.75" customHeight="1" x14ac:dyDescent="0.2">
      <c r="A46" s="183">
        <v>3.2</v>
      </c>
      <c r="B46" s="111" t="s">
        <v>148</v>
      </c>
      <c r="C46" s="187"/>
    </row>
    <row r="47" spans="1:3" s="71" customFormat="1" ht="21.75" customHeight="1" x14ac:dyDescent="0.2">
      <c r="A47" s="181">
        <v>3.3</v>
      </c>
      <c r="B47" s="111" t="s">
        <v>149</v>
      </c>
      <c r="C47" s="199"/>
    </row>
    <row r="48" spans="1:3" ht="32.25" customHeight="1" x14ac:dyDescent="0.2">
      <c r="A48" s="184">
        <v>3.4</v>
      </c>
      <c r="B48" s="111" t="s">
        <v>150</v>
      </c>
      <c r="C48" s="200"/>
    </row>
    <row r="49" spans="1:3" s="68" customFormat="1" ht="32" x14ac:dyDescent="0.2">
      <c r="A49" s="181">
        <v>3.5</v>
      </c>
      <c r="B49" s="131" t="s">
        <v>151</v>
      </c>
      <c r="C49" s="200"/>
    </row>
    <row r="50" spans="1:3" s="68" customFormat="1" x14ac:dyDescent="0.2">
      <c r="A50" s="182"/>
      <c r="B50" s="201"/>
      <c r="C50" s="202"/>
    </row>
    <row r="51" spans="1:3" ht="19" x14ac:dyDescent="0.2">
      <c r="A51" s="181"/>
      <c r="B51" s="194" t="s">
        <v>152</v>
      </c>
      <c r="C51" s="187"/>
    </row>
    <row r="52" spans="1:3" ht="24" customHeight="1" x14ac:dyDescent="0.2">
      <c r="A52" s="181" t="s">
        <v>153</v>
      </c>
      <c r="B52" s="185" t="s">
        <v>154</v>
      </c>
      <c r="C52" s="186" t="s">
        <v>155</v>
      </c>
    </row>
    <row r="53" spans="1:3" ht="106.5" customHeight="1" x14ac:dyDescent="0.2">
      <c r="A53" s="181" t="s">
        <v>156</v>
      </c>
      <c r="B53" s="111" t="s">
        <v>157</v>
      </c>
      <c r="C53" s="197" t="s">
        <v>158</v>
      </c>
    </row>
    <row r="54" spans="1:3" ht="35.25" customHeight="1" x14ac:dyDescent="0.2">
      <c r="A54" s="181">
        <v>4.2</v>
      </c>
      <c r="B54" s="111" t="s">
        <v>159</v>
      </c>
      <c r="C54" s="186" t="s">
        <v>155</v>
      </c>
    </row>
    <row r="55" spans="1:3" ht="54" customHeight="1" x14ac:dyDescent="0.2">
      <c r="A55" s="181">
        <v>4.3</v>
      </c>
      <c r="B55" s="111" t="s">
        <v>160</v>
      </c>
      <c r="C55" s="186"/>
    </row>
    <row r="56" spans="1:3" s="68" customFormat="1" x14ac:dyDescent="0.2">
      <c r="A56" s="182"/>
      <c r="B56" s="201"/>
      <c r="C56" s="202"/>
    </row>
    <row r="57" spans="1:3" ht="19" x14ac:dyDescent="0.2">
      <c r="A57" s="181"/>
      <c r="B57" s="194" t="s">
        <v>161</v>
      </c>
      <c r="C57" s="189"/>
    </row>
    <row r="58" spans="1:3" x14ac:dyDescent="0.2">
      <c r="A58" s="181">
        <v>5.0999999999999996</v>
      </c>
      <c r="B58" s="185" t="s">
        <v>162</v>
      </c>
      <c r="C58" s="189"/>
    </row>
    <row r="59" spans="1:3" x14ac:dyDescent="0.2">
      <c r="A59" s="181"/>
      <c r="B59" s="185" t="s">
        <v>163</v>
      </c>
      <c r="C59" s="189"/>
    </row>
    <row r="60" spans="1:3" x14ac:dyDescent="0.2">
      <c r="A60" s="181"/>
      <c r="B60" s="185" t="s">
        <v>164</v>
      </c>
      <c r="C60" s="189"/>
    </row>
    <row r="61" spans="1:3" x14ac:dyDescent="0.2">
      <c r="A61" s="181"/>
      <c r="B61" s="185" t="s">
        <v>165</v>
      </c>
      <c r="C61" s="203"/>
    </row>
    <row r="62" spans="1:3" s="68" customFormat="1" x14ac:dyDescent="0.2">
      <c r="A62" s="182"/>
      <c r="B62" s="201"/>
      <c r="C62" s="204"/>
    </row>
    <row r="63" spans="1:3" x14ac:dyDescent="0.2">
      <c r="A63" s="181">
        <v>5.2</v>
      </c>
      <c r="B63" s="185" t="s">
        <v>166</v>
      </c>
      <c r="C63" s="189"/>
    </row>
    <row r="64" spans="1:3" x14ac:dyDescent="0.2">
      <c r="A64" s="181"/>
      <c r="B64" s="185" t="s">
        <v>167</v>
      </c>
      <c r="C64" s="189"/>
    </row>
    <row r="65" spans="1:3" x14ac:dyDescent="0.2">
      <c r="A65" s="181"/>
      <c r="B65" s="185" t="s">
        <v>164</v>
      </c>
      <c r="C65" s="189"/>
    </row>
    <row r="66" spans="1:3" x14ac:dyDescent="0.2">
      <c r="A66" s="181"/>
      <c r="B66" s="185" t="s">
        <v>165</v>
      </c>
      <c r="C66" s="203"/>
    </row>
    <row r="67" spans="1:3" s="68" customFormat="1" x14ac:dyDescent="0.2">
      <c r="A67" s="182"/>
      <c r="B67" s="201"/>
      <c r="C67" s="202"/>
    </row>
    <row r="68" spans="1:3" ht="16" x14ac:dyDescent="0.2">
      <c r="A68" s="181">
        <v>5.3</v>
      </c>
      <c r="B68" s="185" t="s">
        <v>168</v>
      </c>
      <c r="C68" s="205" t="s">
        <v>169</v>
      </c>
    </row>
    <row r="69" spans="1:3" ht="16" x14ac:dyDescent="0.2">
      <c r="A69" s="181"/>
      <c r="B69" s="111" t="s">
        <v>170</v>
      </c>
      <c r="C69" s="198"/>
    </row>
    <row r="70" spans="1:3" ht="16" x14ac:dyDescent="0.2">
      <c r="A70" s="181"/>
      <c r="B70" s="111" t="s">
        <v>171</v>
      </c>
      <c r="C70" s="198"/>
    </row>
    <row r="71" spans="1:3" ht="16" x14ac:dyDescent="0.2">
      <c r="A71" s="181"/>
      <c r="B71" s="111" t="s">
        <v>172</v>
      </c>
      <c r="C71" s="198"/>
    </row>
    <row r="72" spans="1:3" s="68" customFormat="1" x14ac:dyDescent="0.2">
      <c r="A72" s="182"/>
      <c r="B72" s="206"/>
      <c r="C72" s="207"/>
    </row>
    <row r="73" spans="1:3" ht="51.75" customHeight="1" x14ac:dyDescent="0.2">
      <c r="A73" s="181">
        <v>5.4</v>
      </c>
      <c r="B73" s="111" t="s">
        <v>173</v>
      </c>
      <c r="C73" s="205" t="s">
        <v>174</v>
      </c>
    </row>
    <row r="76" spans="1:3" x14ac:dyDescent="0.2">
      <c r="B76" s="169"/>
    </row>
  </sheetData>
  <mergeCells count="1">
    <mergeCell ref="A35:A3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457DF-2F57-4A51-AAF1-CF224B973E21}">
  <dimension ref="A1:I20"/>
  <sheetViews>
    <sheetView workbookViewId="0"/>
  </sheetViews>
  <sheetFormatPr baseColWidth="10" defaultColWidth="41.1640625" defaultRowHeight="15.75" customHeight="1" x14ac:dyDescent="0.2"/>
  <sheetData>
    <row r="1" spans="1:9" ht="41.25" customHeight="1" x14ac:dyDescent="0.2">
      <c r="A1" s="78" t="s">
        <v>175</v>
      </c>
      <c r="B1" s="78" t="s">
        <v>176</v>
      </c>
      <c r="C1" s="78" t="s">
        <v>177</v>
      </c>
      <c r="D1" s="78" t="s">
        <v>178</v>
      </c>
      <c r="E1" s="78" t="s">
        <v>179</v>
      </c>
      <c r="F1" s="78" t="s">
        <v>180</v>
      </c>
      <c r="G1" s="78" t="s">
        <v>181</v>
      </c>
      <c r="H1" s="78" t="s">
        <v>182</v>
      </c>
      <c r="I1" s="78" t="s">
        <v>183</v>
      </c>
    </row>
    <row r="2" spans="1:9" ht="15.75" customHeight="1" x14ac:dyDescent="0.2">
      <c r="A2" s="72"/>
      <c r="B2" s="73"/>
      <c r="C2" s="73"/>
      <c r="D2" s="73"/>
      <c r="E2" s="73"/>
      <c r="F2" s="73"/>
      <c r="G2" s="73"/>
      <c r="H2" s="73"/>
      <c r="I2" s="73"/>
    </row>
    <row r="3" spans="1:9" ht="15.75" customHeight="1" x14ac:dyDescent="0.2">
      <c r="A3" s="74"/>
      <c r="B3" s="75"/>
      <c r="C3" s="75"/>
      <c r="D3" s="75"/>
      <c r="E3" s="75"/>
      <c r="F3" s="75"/>
      <c r="G3" s="75"/>
      <c r="H3" s="75"/>
      <c r="I3" s="75"/>
    </row>
    <row r="4" spans="1:9" ht="15.75" customHeight="1" x14ac:dyDescent="0.2">
      <c r="A4" s="72"/>
      <c r="B4" s="73"/>
      <c r="C4" s="73"/>
      <c r="D4" s="73"/>
      <c r="E4" s="73"/>
      <c r="F4" s="73"/>
      <c r="G4" s="73"/>
      <c r="H4" s="73"/>
      <c r="I4" s="73"/>
    </row>
    <row r="5" spans="1:9" ht="15.75" customHeight="1" x14ac:dyDescent="0.2">
      <c r="A5" s="74"/>
      <c r="B5" s="75"/>
      <c r="C5" s="75"/>
      <c r="D5" s="75"/>
      <c r="E5" s="75"/>
      <c r="F5" s="75"/>
      <c r="G5" s="75"/>
      <c r="H5" s="75"/>
      <c r="I5" s="75"/>
    </row>
    <row r="6" spans="1:9" ht="15.75" customHeight="1" x14ac:dyDescent="0.2">
      <c r="A6" s="72"/>
      <c r="B6" s="73"/>
      <c r="C6" s="73"/>
      <c r="D6" s="73"/>
      <c r="E6" s="73"/>
      <c r="F6" s="73"/>
      <c r="G6" s="73"/>
      <c r="H6" s="73"/>
      <c r="I6" s="73"/>
    </row>
    <row r="7" spans="1:9" ht="15.75" customHeight="1" x14ac:dyDescent="0.2">
      <c r="A7" s="74"/>
      <c r="B7" s="75"/>
      <c r="C7" s="75"/>
      <c r="D7" s="75"/>
      <c r="E7" s="75"/>
      <c r="F7" s="75"/>
      <c r="G7" s="75"/>
      <c r="H7" s="75"/>
      <c r="I7" s="75"/>
    </row>
    <row r="8" spans="1:9" ht="15.75" customHeight="1" x14ac:dyDescent="0.2">
      <c r="A8" s="72"/>
      <c r="B8" s="73"/>
      <c r="C8" s="73"/>
      <c r="D8" s="73"/>
      <c r="E8" s="73"/>
      <c r="F8" s="73"/>
      <c r="G8" s="73"/>
      <c r="H8" s="73"/>
      <c r="I8" s="73"/>
    </row>
    <row r="9" spans="1:9" s="68" customFormat="1" ht="15.75" customHeight="1" x14ac:dyDescent="0.2">
      <c r="A9" s="76"/>
      <c r="B9" s="77"/>
      <c r="C9" s="77"/>
      <c r="D9" s="77"/>
      <c r="E9" s="77"/>
      <c r="F9" s="77"/>
      <c r="G9" s="77"/>
      <c r="H9" s="77"/>
      <c r="I9" s="77"/>
    </row>
    <row r="10" spans="1:9" ht="15.75" customHeight="1" x14ac:dyDescent="0.2">
      <c r="A10" s="72"/>
      <c r="B10" s="73"/>
      <c r="C10" s="73"/>
      <c r="D10" s="73"/>
      <c r="E10" s="73"/>
      <c r="F10" s="73"/>
      <c r="G10" s="73"/>
      <c r="H10" s="73"/>
      <c r="I10" s="73"/>
    </row>
    <row r="11" spans="1:9" ht="15.75" customHeight="1" x14ac:dyDescent="0.2">
      <c r="A11" s="74"/>
      <c r="B11" s="75"/>
      <c r="C11" s="75"/>
      <c r="D11" s="75"/>
      <c r="E11" s="75"/>
      <c r="F11" s="75"/>
      <c r="G11" s="75"/>
      <c r="H11" s="75"/>
      <c r="I11" s="75"/>
    </row>
    <row r="12" spans="1:9" ht="15.75" customHeight="1" x14ac:dyDescent="0.2">
      <c r="A12" s="72"/>
      <c r="B12" s="73"/>
      <c r="C12" s="73"/>
      <c r="D12" s="73"/>
      <c r="E12" s="73"/>
      <c r="F12" s="73"/>
      <c r="G12" s="73"/>
      <c r="H12" s="73"/>
      <c r="I12" s="73"/>
    </row>
    <row r="13" spans="1:9" s="68" customFormat="1" ht="15.75" customHeight="1" x14ac:dyDescent="0.2">
      <c r="A13" s="76"/>
      <c r="B13" s="77"/>
      <c r="C13" s="77"/>
      <c r="D13" s="77"/>
      <c r="E13" s="77"/>
      <c r="F13" s="77"/>
      <c r="G13" s="77"/>
      <c r="H13" s="77"/>
      <c r="I13" s="77"/>
    </row>
    <row r="14" spans="1:9" ht="15.75" customHeight="1" x14ac:dyDescent="0.2">
      <c r="A14" s="72"/>
      <c r="B14" s="73"/>
      <c r="C14" s="73"/>
      <c r="D14" s="73"/>
      <c r="E14" s="73"/>
      <c r="F14" s="73"/>
      <c r="G14" s="73"/>
      <c r="H14" s="73"/>
      <c r="I14" s="73"/>
    </row>
    <row r="15" spans="1:9" ht="15.75" customHeight="1" x14ac:dyDescent="0.2">
      <c r="A15" s="74"/>
      <c r="B15" s="75"/>
      <c r="C15" s="75"/>
      <c r="D15" s="75"/>
      <c r="E15" s="75"/>
      <c r="F15" s="75"/>
      <c r="G15" s="75"/>
      <c r="H15" s="75"/>
      <c r="I15" s="75"/>
    </row>
    <row r="16" spans="1:9" ht="15.75" customHeight="1" x14ac:dyDescent="0.2">
      <c r="A16" s="72"/>
      <c r="B16" s="73"/>
      <c r="C16" s="73"/>
      <c r="D16" s="73"/>
      <c r="E16" s="73"/>
      <c r="F16" s="73"/>
      <c r="G16" s="73"/>
      <c r="H16" s="73"/>
      <c r="I16" s="73"/>
    </row>
    <row r="17" spans="1:9" s="68" customFormat="1" ht="15.75" customHeight="1" x14ac:dyDescent="0.2">
      <c r="A17" s="76"/>
      <c r="B17" s="77"/>
      <c r="C17" s="77"/>
      <c r="D17" s="77"/>
      <c r="E17" s="77"/>
      <c r="F17" s="77"/>
      <c r="G17" s="77"/>
      <c r="H17" s="77"/>
      <c r="I17" s="77"/>
    </row>
    <row r="18" spans="1:9" ht="15.75" customHeight="1" x14ac:dyDescent="0.2">
      <c r="A18" s="72"/>
      <c r="B18" s="73"/>
      <c r="C18" s="73"/>
      <c r="D18" s="73"/>
      <c r="E18" s="73"/>
      <c r="F18" s="73"/>
      <c r="G18" s="73"/>
      <c r="H18" s="73"/>
      <c r="I18" s="73"/>
    </row>
    <row r="19" spans="1:9" ht="15.75" customHeight="1" x14ac:dyDescent="0.2">
      <c r="A19" s="74"/>
      <c r="B19" s="75"/>
      <c r="C19" s="75"/>
      <c r="D19" s="75"/>
      <c r="E19" s="75"/>
      <c r="F19" s="75"/>
      <c r="G19" s="75"/>
      <c r="H19" s="75"/>
      <c r="I19" s="75"/>
    </row>
    <row r="20" spans="1:9" ht="15.75" customHeight="1" x14ac:dyDescent="0.2">
      <c r="A20" s="72"/>
      <c r="B20" s="73"/>
      <c r="C20" s="73"/>
      <c r="D20" s="73"/>
      <c r="E20" s="73"/>
      <c r="F20" s="73"/>
      <c r="G20" s="73"/>
      <c r="H20" s="73"/>
      <c r="I20" s="73"/>
    </row>
  </sheetData>
  <autoFilter ref="A1:I20" xr:uid="{A51457DF-2F57-4A51-AAF1-CF224B973E2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1CEC3-0639-40F5-B51C-16B8991BFF26}">
  <sheetPr>
    <tabColor rgb="FF7030A0"/>
  </sheetPr>
  <dimension ref="A1"/>
  <sheetViews>
    <sheetView workbookViewId="0">
      <selection activeCell="AA17" sqref="AA17"/>
    </sheetView>
  </sheetViews>
  <sheetFormatPr baseColWidth="10" defaultColWidth="8.83203125" defaultRowHeight="15" x14ac:dyDescent="0.2"/>
  <cols>
    <col min="1" max="3" width="8.83203125" style="41"/>
    <col min="4" max="4" width="19" style="41" customWidth="1"/>
    <col min="5" max="5" width="18.6640625" style="41" bestFit="1" customWidth="1"/>
    <col min="6" max="6" width="12.83203125" style="41" bestFit="1" customWidth="1"/>
    <col min="7" max="16384" width="8.83203125" style="41"/>
  </cols>
  <sheetData/>
  <sheetProtection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93186-1AE6-48E7-A65E-4E7F9B0BBE4D}">
  <dimension ref="A1:AE49"/>
  <sheetViews>
    <sheetView topLeftCell="C1" workbookViewId="0">
      <selection activeCell="Q22" sqref="Q22"/>
    </sheetView>
  </sheetViews>
  <sheetFormatPr baseColWidth="10" defaultColWidth="8.83203125" defaultRowHeight="15" x14ac:dyDescent="0.2"/>
  <cols>
    <col min="1" max="1" width="17.6640625" customWidth="1"/>
    <col min="2" max="2" width="35.83203125" customWidth="1"/>
    <col min="3" max="3" width="96.83203125" bestFit="1" customWidth="1"/>
    <col min="4" max="4" width="7.83203125" bestFit="1" customWidth="1"/>
    <col min="11" max="11" width="13.1640625" bestFit="1" customWidth="1"/>
    <col min="17" max="17" width="19.1640625" customWidth="1"/>
    <col min="18" max="18" width="12.1640625" customWidth="1"/>
  </cols>
  <sheetData>
    <row r="1" spans="1:31" x14ac:dyDescent="0.2">
      <c r="E1" t="s">
        <v>184</v>
      </c>
      <c r="F1" t="s">
        <v>185</v>
      </c>
    </row>
    <row r="2" spans="1:31" x14ac:dyDescent="0.2">
      <c r="D2" s="4" t="s">
        <v>32</v>
      </c>
      <c r="E2" s="7">
        <v>42</v>
      </c>
      <c r="F2" s="53">
        <f>COUNTIF(E7:H19,"&gt;0")</f>
        <v>0</v>
      </c>
    </row>
    <row r="3" spans="1:31" x14ac:dyDescent="0.2">
      <c r="D3" s="4" t="s">
        <v>186</v>
      </c>
      <c r="E3" s="7">
        <v>11</v>
      </c>
      <c r="F3" s="53">
        <f>COUNTIF(E20:H22,"&gt;0")</f>
        <v>0</v>
      </c>
    </row>
    <row r="4" spans="1:31" x14ac:dyDescent="0.2">
      <c r="D4" s="4" t="s">
        <v>187</v>
      </c>
      <c r="E4" s="7">
        <v>72</v>
      </c>
      <c r="F4" s="53">
        <f>COUNTIF(E23:H48,"&gt;0")</f>
        <v>0</v>
      </c>
    </row>
    <row r="5" spans="1:31" x14ac:dyDescent="0.2">
      <c r="S5" s="241" t="s">
        <v>188</v>
      </c>
      <c r="T5" s="241"/>
      <c r="U5" s="241"/>
      <c r="V5" s="241"/>
      <c r="W5" s="241"/>
      <c r="X5" s="241"/>
    </row>
    <row r="6" spans="1:31" x14ac:dyDescent="0.2">
      <c r="A6" t="s">
        <v>189</v>
      </c>
      <c r="C6" t="s">
        <v>189</v>
      </c>
      <c r="D6" t="s">
        <v>190</v>
      </c>
      <c r="E6" t="s">
        <v>191</v>
      </c>
      <c r="F6" t="s">
        <v>192</v>
      </c>
      <c r="G6" t="s">
        <v>193</v>
      </c>
      <c r="H6" t="s">
        <v>194</v>
      </c>
      <c r="I6" t="s">
        <v>195</v>
      </c>
      <c r="J6" t="s">
        <v>196</v>
      </c>
      <c r="K6" t="s">
        <v>197</v>
      </c>
      <c r="L6" t="s">
        <v>198</v>
      </c>
      <c r="M6" t="s">
        <v>199</v>
      </c>
      <c r="N6" t="s">
        <v>200</v>
      </c>
      <c r="O6" t="s">
        <v>201</v>
      </c>
      <c r="P6" t="s">
        <v>202</v>
      </c>
      <c r="Q6" t="s">
        <v>203</v>
      </c>
      <c r="R6" t="s">
        <v>190</v>
      </c>
      <c r="S6" t="s">
        <v>191</v>
      </c>
      <c r="T6" t="s">
        <v>192</v>
      </c>
      <c r="U6" t="s">
        <v>193</v>
      </c>
      <c r="V6" t="s">
        <v>194</v>
      </c>
      <c r="W6" t="s">
        <v>201</v>
      </c>
      <c r="X6" t="s">
        <v>203</v>
      </c>
      <c r="AE6" t="s">
        <v>204</v>
      </c>
    </row>
    <row r="7" spans="1:31" x14ac:dyDescent="0.2">
      <c r="A7" s="176" t="str">
        <f>Operations!A3</f>
        <v>Principle 1</v>
      </c>
      <c r="B7" s="176" t="str">
        <f>Operations!B3</f>
        <v>TRE Owner will have document management, change management and training management processes</v>
      </c>
      <c r="C7" s="176" t="str">
        <f>A7&amp;" - "&amp;B7</f>
        <v>Principle 1 - TRE Owner will have document management, change management and training management processes</v>
      </c>
      <c r="D7" t="s">
        <v>205</v>
      </c>
      <c r="E7" s="4">
        <f>COUNTIF(Operations!$D$4:$D$8,E6)</f>
        <v>0</v>
      </c>
      <c r="F7" s="4">
        <f>COUNTIF(Operations!$D$4:$D$8,F6)</f>
        <v>0</v>
      </c>
      <c r="G7" s="4">
        <f>COUNTIF(Operations!$D$4:$D$8,G6)</f>
        <v>0</v>
      </c>
      <c r="H7" s="4">
        <f>COUNTIF(Operations!$D$4:$D$8,H6)</f>
        <v>0</v>
      </c>
      <c r="I7" s="4">
        <f>SUM(Operations!$K$4:$K$8)</f>
        <v>13</v>
      </c>
      <c r="J7" s="4">
        <f>ROWS(Operations!$K$4:$K$8)*3</f>
        <v>15</v>
      </c>
      <c r="K7" s="4">
        <f>SUM(Operations!$L$4:$L$8)</f>
        <v>0</v>
      </c>
      <c r="L7">
        <f>IF(K7&lt;I7,K7,"N/A")</f>
        <v>0</v>
      </c>
      <c r="M7" t="str">
        <f>IF(K7=I7,K7,"N/A")</f>
        <v>N/A</v>
      </c>
      <c r="N7" t="str">
        <f>IF(K7&gt;I7,K7,"N/A")</f>
        <v>N/A</v>
      </c>
      <c r="O7">
        <f>IF(COUNTA(Operations!$K$4:$K$8)&gt;0,SUM(IF(Operations!$L$4&lt;Operations!$K$4,1,0),IF(Operations!$L$5&lt;Operations!$K$5,1,0),IF(Operations!$L$6&lt;Operations!$K$6,1,0),IF(Operations!$L$7&lt;Operations!$K$7,1,0),IF(Operations!$L$8&lt;Operations!$K$8,1,0)),"")</f>
        <v>0</v>
      </c>
      <c r="P7">
        <f>COUNTA(Operations!$K$4:$K$8)</f>
        <v>5</v>
      </c>
      <c r="Q7">
        <f>$P7-$O7-COUNTIF(Operations!L4:'Operations'!L8,"-")</f>
        <v>0</v>
      </c>
      <c r="R7" t="s">
        <v>205</v>
      </c>
      <c r="S7" s="231">
        <f>(E7/$J7)*3</f>
        <v>0</v>
      </c>
      <c r="T7" s="231">
        <f t="shared" ref="T7:V22" si="0">(F7/$J7)*3</f>
        <v>0</v>
      </c>
      <c r="U7" s="231">
        <f t="shared" si="0"/>
        <v>0</v>
      </c>
      <c r="V7" s="231">
        <f t="shared" si="0"/>
        <v>0</v>
      </c>
      <c r="W7" s="231">
        <f>O7/P7</f>
        <v>0</v>
      </c>
      <c r="X7" s="231">
        <f>Q7/P7</f>
        <v>0</v>
      </c>
      <c r="AE7">
        <v>0</v>
      </c>
    </row>
    <row r="8" spans="1:31" x14ac:dyDescent="0.2">
      <c r="A8" s="176" t="str">
        <f>Operations!A9</f>
        <v>Principle 2</v>
      </c>
      <c r="B8" s="176" t="str">
        <f>Operations!B9</f>
        <v>The TRE adheres to the principle of professional secrecy where applicable.</v>
      </c>
      <c r="C8" s="176" t="str">
        <f t="shared" ref="C8:C19" si="1">A8&amp;" - "&amp;B8</f>
        <v>Principle 2 - The TRE adheres to the principle of professional secrecy where applicable.</v>
      </c>
      <c r="D8" t="s">
        <v>206</v>
      </c>
      <c r="E8" s="4">
        <f>COUNTIF(Operations!$D$10:$D$10,E6)</f>
        <v>0</v>
      </c>
      <c r="F8" s="4">
        <f>COUNTIF(Operations!$D$10:$D$10,F6)</f>
        <v>0</v>
      </c>
      <c r="G8" s="4">
        <f>COUNTIF(Operations!$D$10:$D$10,G6)</f>
        <v>0</v>
      </c>
      <c r="H8" s="4">
        <f>COUNTIF(Operations!$D$10:$D$10,H6)</f>
        <v>0</v>
      </c>
      <c r="I8" s="4">
        <f>SUM(Operations!$K$10:$K$10)</f>
        <v>2</v>
      </c>
      <c r="J8" s="4">
        <f>ROWS(Operations!$K$10:$K$10)*3</f>
        <v>3</v>
      </c>
      <c r="K8" s="4">
        <f>SUM(Operations!$L$10:$L$10)</f>
        <v>0</v>
      </c>
      <c r="L8">
        <f t="shared" ref="L8:L22" si="2">IF(K8&lt;I8,K8,"N/A")</f>
        <v>0</v>
      </c>
      <c r="M8" t="str">
        <f t="shared" ref="M8:M19" si="3">IF(K8=I8,K8,"N/A")</f>
        <v>N/A</v>
      </c>
      <c r="N8" t="str">
        <f t="shared" ref="N8:N19" si="4">IF(K8&gt;I8,K8,"N/A")</f>
        <v>N/A</v>
      </c>
      <c r="O8">
        <f>SUM(IF(Operations!$L$10&lt;Operations!$K$10,1,0))</f>
        <v>0</v>
      </c>
      <c r="P8">
        <f>COUNTA(Operations!$K$10:$K$10)</f>
        <v>1</v>
      </c>
      <c r="Q8">
        <f>$P8-$O8-COUNTIF(Operations!L10:'Operations'!L10,"-")</f>
        <v>0</v>
      </c>
      <c r="R8" t="s">
        <v>206</v>
      </c>
      <c r="S8" s="231">
        <f t="shared" ref="S8:S48" si="5">(E8/$J8)*3</f>
        <v>0</v>
      </c>
      <c r="T8" s="231">
        <f t="shared" si="0"/>
        <v>0</v>
      </c>
      <c r="U8" s="231">
        <f t="shared" si="0"/>
        <v>0</v>
      </c>
      <c r="V8" s="231">
        <f t="shared" si="0"/>
        <v>0</v>
      </c>
      <c r="W8" s="231">
        <f t="shared" ref="W8:W48" si="6">O8/P8</f>
        <v>0</v>
      </c>
      <c r="X8" s="231">
        <f t="shared" ref="X8:X48" si="7">Q8/P8</f>
        <v>0</v>
      </c>
      <c r="AE8">
        <v>1</v>
      </c>
    </row>
    <row r="9" spans="1:31" x14ac:dyDescent="0.2">
      <c r="A9" s="176" t="str">
        <f>Operations!A11</f>
        <v>Principle 3</v>
      </c>
      <c r="B9" s="176" t="str">
        <f>Operations!B11</f>
        <v>The TRE actively minimises the risk of unauthorised access and use: Only registered researchers and authorised administrative and technical staff can access the data within the TRE.</v>
      </c>
      <c r="C9" s="176" t="str">
        <f t="shared" si="1"/>
        <v>Principle 3 - The TRE actively minimises the risk of unauthorised access and use: Only registered researchers and authorised administrative and technical staff can access the data within the TRE.</v>
      </c>
      <c r="D9" t="s">
        <v>207</v>
      </c>
      <c r="E9" s="4">
        <f>COUNTIF(Operations!$D$12:$D$17,E6)</f>
        <v>0</v>
      </c>
      <c r="F9" s="4">
        <f>COUNTIF(Operations!$D$12:$D$17,F6)</f>
        <v>0</v>
      </c>
      <c r="G9" s="4">
        <f>COUNTIF(Operations!$D$12:$D$17,G6)</f>
        <v>0</v>
      </c>
      <c r="H9" s="4">
        <f>COUNTIF(Operations!$D$12:$D$17,H6)</f>
        <v>0</v>
      </c>
      <c r="I9" s="4">
        <f>SUM(Operations!$K$12:$K$17)</f>
        <v>14</v>
      </c>
      <c r="J9" s="4">
        <f>ROWS(Operations!$K$12:$K$17)*3</f>
        <v>18</v>
      </c>
      <c r="K9" s="4">
        <f>SUM(Operations!$L$12:$L$17)</f>
        <v>0</v>
      </c>
      <c r="L9">
        <f t="shared" si="2"/>
        <v>0</v>
      </c>
      <c r="M9" t="str">
        <f t="shared" si="3"/>
        <v>N/A</v>
      </c>
      <c r="N9" t="str">
        <f t="shared" si="4"/>
        <v>N/A</v>
      </c>
      <c r="O9">
        <f>SUM(IF(Operations!$L$12&lt;Operations!$K$12,1,0),IF(Operations!$L$13&lt;Operations!$K$13,1,0),IF(Operations!$L$14&lt;Operations!$K$14,1,0),IF(Operations!$L$15&lt;Operations!$K$15,1,0),IF(Operations!$L$16&lt;Operations!$K$16,1,0),IF(Operations!$L$17&lt;Operations!$K$17,1,0))</f>
        <v>0</v>
      </c>
      <c r="P9">
        <f>COUNTA(Operations!$K$12:$K$17)</f>
        <v>6</v>
      </c>
      <c r="Q9">
        <f>$P9-$O9-COUNTIF(Operations!L12:'Operations'!L17,"-")</f>
        <v>0</v>
      </c>
      <c r="R9" t="s">
        <v>207</v>
      </c>
      <c r="S9" s="231">
        <f t="shared" si="5"/>
        <v>0</v>
      </c>
      <c r="T9" s="231">
        <f t="shared" si="0"/>
        <v>0</v>
      </c>
      <c r="U9" s="231">
        <f t="shared" si="0"/>
        <v>0</v>
      </c>
      <c r="V9" s="231">
        <f t="shared" si="0"/>
        <v>0</v>
      </c>
      <c r="W9" s="231">
        <f t="shared" si="6"/>
        <v>0</v>
      </c>
      <c r="X9" s="231">
        <f t="shared" si="7"/>
        <v>0</v>
      </c>
      <c r="AE9">
        <v>2</v>
      </c>
    </row>
    <row r="10" spans="1:31" x14ac:dyDescent="0.2">
      <c r="A10" s="176" t="str">
        <f>Operations!A18</f>
        <v>Principle 5</v>
      </c>
      <c r="B10" s="176" t="str">
        <f>Operations!B18</f>
        <v xml:space="preserve">The TRE Owner is accountable for all its suppliers. </v>
      </c>
      <c r="C10" s="176" t="str">
        <f t="shared" si="1"/>
        <v xml:space="preserve">Principle 5 - The TRE Owner is accountable for all its suppliers. </v>
      </c>
      <c r="D10" t="s">
        <v>208</v>
      </c>
      <c r="E10" s="4">
        <f>COUNTIF(Operations!$D$19:$D$22,E6)</f>
        <v>0</v>
      </c>
      <c r="F10" s="4">
        <f>COUNTIF(Operations!$D$19:$D$22,F6)</f>
        <v>0</v>
      </c>
      <c r="G10" s="4">
        <f>COUNTIF(Operations!$D$19:$D$22,G6)</f>
        <v>0</v>
      </c>
      <c r="H10" s="4">
        <f>COUNTIF(Operations!$D$19:$D$22,H6)</f>
        <v>0</v>
      </c>
      <c r="I10" s="4">
        <f>SUM(Operations!$K$19:$K$22)</f>
        <v>8</v>
      </c>
      <c r="J10" s="4">
        <f>ROWS(Operations!$K$19:$K$22)*3</f>
        <v>12</v>
      </c>
      <c r="K10" s="4">
        <f>SUM(Operations!$L$19:$L$22)</f>
        <v>0</v>
      </c>
      <c r="L10">
        <f t="shared" si="2"/>
        <v>0</v>
      </c>
      <c r="M10" t="str">
        <f t="shared" si="3"/>
        <v>N/A</v>
      </c>
      <c r="N10" t="str">
        <f t="shared" si="4"/>
        <v>N/A</v>
      </c>
      <c r="O10">
        <f>SUM(IF(Operations!$L$19&lt;Operations!$K$19,1,0),IF(Operations!$L$20&lt;Operations!$K$20,1,0),IF(Operations!$L$21&lt;Operations!$K$21,1,0),IF(Operations!$L$22&lt;Operations!$K$22,1,0))</f>
        <v>0</v>
      </c>
      <c r="P10">
        <f>COUNTA(Operations!$K$19:$K$22)</f>
        <v>4</v>
      </c>
      <c r="Q10">
        <f>$P10-$O10-COUNTIF(Operations!L19:'Operations'!L22,"-")</f>
        <v>0</v>
      </c>
      <c r="R10" t="s">
        <v>208</v>
      </c>
      <c r="S10" s="231">
        <f t="shared" si="5"/>
        <v>0</v>
      </c>
      <c r="T10" s="231">
        <f t="shared" si="0"/>
        <v>0</v>
      </c>
      <c r="U10" s="231">
        <f t="shared" si="0"/>
        <v>0</v>
      </c>
      <c r="V10" s="231">
        <f t="shared" si="0"/>
        <v>0</v>
      </c>
      <c r="W10" s="231">
        <f t="shared" si="6"/>
        <v>0</v>
      </c>
      <c r="X10" s="231">
        <f t="shared" si="7"/>
        <v>0</v>
      </c>
      <c r="AE10">
        <v>3</v>
      </c>
    </row>
    <row r="11" spans="1:31" x14ac:dyDescent="0.2">
      <c r="A11" s="176" t="str">
        <f>Operations!A23</f>
        <v>Principle 6</v>
      </c>
      <c r="B11" s="176" t="str">
        <f>Operations!B23</f>
        <v>Procedures are in place to manage the acquisition and ingest of data, code or software into the TRE.</v>
      </c>
      <c r="C11" s="176" t="str">
        <f t="shared" si="1"/>
        <v>Principle 6 - Procedures are in place to manage the acquisition and ingest of data, code or software into the TRE.</v>
      </c>
      <c r="D11" t="s">
        <v>209</v>
      </c>
      <c r="E11" s="4">
        <f>COUNTIF(Operations!$D$24:$D$25,E6)</f>
        <v>0</v>
      </c>
      <c r="F11" s="4">
        <f>COUNTIF(Operations!$D$24:$D$25,F6)</f>
        <v>0</v>
      </c>
      <c r="G11" s="4">
        <f>COUNTIF(Operations!$D$24:$D$25,G6)</f>
        <v>0</v>
      </c>
      <c r="H11" s="4">
        <f>COUNTIF(Operations!$D$24:$D$25,H6)</f>
        <v>0</v>
      </c>
      <c r="I11" s="4">
        <f>SUM(Operations!$K$24:$K$25)</f>
        <v>6</v>
      </c>
      <c r="J11" s="4">
        <f>ROWS(Operations!$K$24:$K$25)*3</f>
        <v>6</v>
      </c>
      <c r="K11" s="4">
        <f>SUM(Operations!$L$24:$L$25)</f>
        <v>0</v>
      </c>
      <c r="L11">
        <f t="shared" si="2"/>
        <v>0</v>
      </c>
      <c r="M11" t="str">
        <f t="shared" si="3"/>
        <v>N/A</v>
      </c>
      <c r="N11" t="str">
        <f t="shared" si="4"/>
        <v>N/A</v>
      </c>
      <c r="O11">
        <f>SUM(IF(Operations!$L$24&lt;Operations!$K$24,1,0),IF(Operations!$L$25&lt;Operations!$K$25,1,0))</f>
        <v>0</v>
      </c>
      <c r="P11">
        <f>COUNTA(Operations!$K$24:$K$25)</f>
        <v>2</v>
      </c>
      <c r="Q11">
        <f>$P11-$O11-COUNTIF(Operations!L24:'Operations'!L25,"-")</f>
        <v>0</v>
      </c>
      <c r="R11" t="s">
        <v>209</v>
      </c>
      <c r="S11" s="231">
        <f t="shared" si="5"/>
        <v>0</v>
      </c>
      <c r="T11" s="231">
        <f t="shared" si="0"/>
        <v>0</v>
      </c>
      <c r="U11" s="231">
        <f t="shared" si="0"/>
        <v>0</v>
      </c>
      <c r="V11" s="231">
        <f t="shared" si="0"/>
        <v>0</v>
      </c>
      <c r="W11" s="231">
        <f t="shared" si="6"/>
        <v>0</v>
      </c>
      <c r="X11" s="231">
        <f t="shared" si="7"/>
        <v>0</v>
      </c>
      <c r="AE11">
        <v>4</v>
      </c>
    </row>
    <row r="12" spans="1:31" x14ac:dyDescent="0.2">
      <c r="A12" s="176" t="str">
        <f>Operations!A26</f>
        <v>Principle 7</v>
      </c>
      <c r="B12" s="176" t="str">
        <f>Operations!B26</f>
        <v xml:space="preserve">The TRE provisions project specific workspaces that maintain the integrity of the provisioned data. </v>
      </c>
      <c r="C12" s="176" t="str">
        <f t="shared" si="1"/>
        <v xml:space="preserve">Principle 7 - The TRE provisions project specific workspaces that maintain the integrity of the provisioned data. </v>
      </c>
      <c r="D12" t="s">
        <v>210</v>
      </c>
      <c r="E12" s="4">
        <f>COUNTIF(Operations!$D$27:$D$31,E6)</f>
        <v>0</v>
      </c>
      <c r="F12" s="4">
        <f>COUNTIF(Operations!$D$27:$D$31,F6)</f>
        <v>0</v>
      </c>
      <c r="G12" s="4">
        <f>COUNTIF(Operations!$D$27:$D$31,G6)</f>
        <v>0</v>
      </c>
      <c r="H12" s="4">
        <f>COUNTIF(Operations!$D$27:$D$31,H6)</f>
        <v>0</v>
      </c>
      <c r="I12" s="4">
        <f>SUM(Operations!$K$27:$K$31)</f>
        <v>10</v>
      </c>
      <c r="J12" s="4">
        <f>ROWS(Operations!$K$27:$K$31)*3</f>
        <v>15</v>
      </c>
      <c r="K12" s="4">
        <f>SUM(Operations!$L$27:$L$31)</f>
        <v>0</v>
      </c>
      <c r="L12">
        <f t="shared" si="2"/>
        <v>0</v>
      </c>
      <c r="M12" t="str">
        <f t="shared" si="3"/>
        <v>N/A</v>
      </c>
      <c r="N12" t="str">
        <f t="shared" si="4"/>
        <v>N/A</v>
      </c>
      <c r="O12">
        <f>SUM(IF(Operations!$L$27&lt;Operations!$K$27,1,0),IF(Operations!$L$28&lt;Operations!$K$28,1,0),IF(Operations!$L$29&lt;Operations!$K$29,1,0),IF(Operations!$L$30&lt;Operations!$K$30,1,0),IF(Operations!$L$31&lt;Operations!$K$31,1,0))</f>
        <v>0</v>
      </c>
      <c r="P12">
        <f>COUNTA(Operations!$K$27:$K$31)</f>
        <v>5</v>
      </c>
      <c r="Q12">
        <f>$P12-$O12-COUNTIF(Operations!L27:'Operations'!L31,"-")</f>
        <v>0</v>
      </c>
      <c r="R12" t="s">
        <v>210</v>
      </c>
      <c r="S12" s="231">
        <f t="shared" si="5"/>
        <v>0</v>
      </c>
      <c r="T12" s="231">
        <f t="shared" si="0"/>
        <v>0</v>
      </c>
      <c r="U12" s="231">
        <f t="shared" si="0"/>
        <v>0</v>
      </c>
      <c r="V12" s="231">
        <f t="shared" si="0"/>
        <v>0</v>
      </c>
      <c r="W12" s="231">
        <f t="shared" si="6"/>
        <v>0</v>
      </c>
      <c r="X12" s="231">
        <f t="shared" si="7"/>
        <v>0</v>
      </c>
    </row>
    <row r="13" spans="1:31" x14ac:dyDescent="0.2">
      <c r="A13" s="176" t="str">
        <f>Operations!A32</f>
        <v>Principle 8</v>
      </c>
      <c r="B13" s="176" t="str">
        <f>Operations!B32</f>
        <v>All aspects of the TRE, researcher access, cloud, data usage and data exports must utilise effective logging and monitoring to record events and generate evidence.</v>
      </c>
      <c r="C13" s="176" t="str">
        <f t="shared" si="1"/>
        <v>Principle 8 - All aspects of the TRE, researcher access, cloud, data usage and data exports must utilise effective logging and monitoring to record events and generate evidence.</v>
      </c>
      <c r="D13" t="s">
        <v>211</v>
      </c>
      <c r="E13" s="4">
        <f>COUNTIF(Operations!$D$33:$D$36,E6)</f>
        <v>0</v>
      </c>
      <c r="F13" s="4">
        <f>COUNTIF(Operations!$D$33:$D$36,F6)</f>
        <v>0</v>
      </c>
      <c r="G13" s="4">
        <f>COUNTIF(Operations!$D$33:$D$36,G6)</f>
        <v>0</v>
      </c>
      <c r="H13" s="4">
        <f>COUNTIF(Operations!$D$33:$D$36,H6)</f>
        <v>0</v>
      </c>
      <c r="I13" s="4">
        <f>SUM(Operations!$K$33:$K$36)</f>
        <v>11</v>
      </c>
      <c r="J13" s="4">
        <f>ROWS(Operations!$K$33:$K$36)*3</f>
        <v>12</v>
      </c>
      <c r="K13" s="4">
        <f>SUM(Operations!$L$33:$L$36)</f>
        <v>0</v>
      </c>
      <c r="L13">
        <f t="shared" si="2"/>
        <v>0</v>
      </c>
      <c r="M13" t="str">
        <f t="shared" si="3"/>
        <v>N/A</v>
      </c>
      <c r="N13" t="str">
        <f t="shared" si="4"/>
        <v>N/A</v>
      </c>
      <c r="O13">
        <f>SUM(IF(Operations!$L$33&lt;Operations!$K$33,1,0),IF(Operations!$L$34&lt;Operations!$K$34,1,0),IF(Operations!$L$35&lt;Operations!$K$35,1,0),IF(Operations!$L$36&lt;Operations!$K$36,1,0))</f>
        <v>0</v>
      </c>
      <c r="P13">
        <f>COUNTA(Operations!$K$33:$K$36)</f>
        <v>4</v>
      </c>
      <c r="Q13">
        <f>$P13-$O13-COUNTIF(Operations!L33:'Operations'!L36,"-")</f>
        <v>0</v>
      </c>
      <c r="R13" t="s">
        <v>211</v>
      </c>
      <c r="S13" s="231">
        <f t="shared" si="5"/>
        <v>0</v>
      </c>
      <c r="T13" s="231">
        <f t="shared" si="0"/>
        <v>0</v>
      </c>
      <c r="U13" s="231">
        <f t="shared" si="0"/>
        <v>0</v>
      </c>
      <c r="V13" s="231">
        <f t="shared" si="0"/>
        <v>0</v>
      </c>
      <c r="W13" s="231">
        <f t="shared" si="6"/>
        <v>0</v>
      </c>
      <c r="X13" s="231">
        <f t="shared" si="7"/>
        <v>0</v>
      </c>
    </row>
    <row r="14" spans="1:31" x14ac:dyDescent="0.2">
      <c r="A14" s="176" t="str">
        <f>Operations!A37</f>
        <v>Principle 9</v>
      </c>
      <c r="B14" s="176" t="str">
        <f>Operations!B37</f>
        <v xml:space="preserve">The TRE will take all reasonable steps to prevent exploitation of technical vulnerabilities. </v>
      </c>
      <c r="C14" s="176" t="str">
        <f t="shared" si="1"/>
        <v xml:space="preserve">Principle 9 - The TRE will take all reasonable steps to prevent exploitation of technical vulnerabilities. </v>
      </c>
      <c r="D14" t="s">
        <v>212</v>
      </c>
      <c r="E14" s="4">
        <f>COUNTIF(Operations!$D$38:$D$41,E6)</f>
        <v>0</v>
      </c>
      <c r="F14" s="4">
        <f>COUNTIF(Operations!$D$38:$D$41,F6)</f>
        <v>0</v>
      </c>
      <c r="G14" s="4">
        <f>COUNTIF(Operations!$D$38:$D$41,G6)</f>
        <v>0</v>
      </c>
      <c r="H14" s="4">
        <f>COUNTIF(Operations!$D$38:$D$41,H6)</f>
        <v>0</v>
      </c>
      <c r="I14" s="4">
        <f>SUM(Operations!$K$38:$K$41)</f>
        <v>9</v>
      </c>
      <c r="J14" s="4">
        <f>ROWS(Operations!$K$38:$K$41)*3</f>
        <v>12</v>
      </c>
      <c r="K14" s="4">
        <f>SUM(Operations!$L$38:$L$41)</f>
        <v>0</v>
      </c>
      <c r="L14">
        <f t="shared" si="2"/>
        <v>0</v>
      </c>
      <c r="M14" t="str">
        <f t="shared" si="3"/>
        <v>N/A</v>
      </c>
      <c r="N14" t="str">
        <f t="shared" si="4"/>
        <v>N/A</v>
      </c>
      <c r="O14">
        <f>SUM(IF(Operations!$L$38&lt;Operations!$K$38,1,0),IF(Operations!$L$39&lt;Operations!$K$39,1,0),IF(Operations!$L$40&lt;Operations!$K$40,1,0),IF(Operations!$L$41&lt;Operations!$K$41,1,0))</f>
        <v>0</v>
      </c>
      <c r="P14">
        <f>COUNTA(Operations!$K$38:$K$41)</f>
        <v>4</v>
      </c>
      <c r="Q14">
        <f>$P14-$O14-COUNTIF(Operations!L38:'Operations'!L41,"-")</f>
        <v>0</v>
      </c>
      <c r="R14" t="s">
        <v>212</v>
      </c>
      <c r="S14" s="231">
        <f t="shared" si="5"/>
        <v>0</v>
      </c>
      <c r="T14" s="231">
        <f t="shared" si="0"/>
        <v>0</v>
      </c>
      <c r="U14" s="231">
        <f t="shared" si="0"/>
        <v>0</v>
      </c>
      <c r="V14" s="231">
        <f t="shared" si="0"/>
        <v>0</v>
      </c>
      <c r="W14" s="231">
        <f t="shared" si="6"/>
        <v>0</v>
      </c>
      <c r="X14" s="231">
        <f t="shared" si="7"/>
        <v>0</v>
      </c>
    </row>
    <row r="15" spans="1:31" x14ac:dyDescent="0.2">
      <c r="A15" s="176" t="str">
        <f>Operations!A42</f>
        <v>Principle 11</v>
      </c>
      <c r="B15" s="176" t="str">
        <f>Operations!B42</f>
        <v xml:space="preserve">Data is encrypted in transit and at rest: the TRE utilises effective cryptographic controls and supporting processes to protect the confidentiality, authenticity and/or integrity of information. </v>
      </c>
      <c r="C15" s="176" t="str">
        <f t="shared" si="1"/>
        <v xml:space="preserve">Principle 11 - Data is encrypted in transit and at rest: the TRE utilises effective cryptographic controls and supporting processes to protect the confidentiality, authenticity and/or integrity of information. </v>
      </c>
      <c r="D15" t="s">
        <v>213</v>
      </c>
      <c r="E15" s="4">
        <f>COUNTIF(Operations!$D$43:$D$47,E6)</f>
        <v>0</v>
      </c>
      <c r="F15" s="4">
        <f>COUNTIF(Operations!$D$43:$D$47,F6)</f>
        <v>0</v>
      </c>
      <c r="G15" s="4">
        <f>COUNTIF(Operations!$D$43:$D$47,G6)</f>
        <v>0</v>
      </c>
      <c r="H15" s="4">
        <f>COUNTIF(Operations!$D$43:$D$47,H6)</f>
        <v>0</v>
      </c>
      <c r="I15" s="4">
        <f>SUM(Operations!$K$43:$K$47)</f>
        <v>10</v>
      </c>
      <c r="J15" s="4">
        <f>ROWS(Operations!$K$43:$K$47)*3</f>
        <v>15</v>
      </c>
      <c r="K15" s="4">
        <f>SUM(Operations!$L$43:$L$47)</f>
        <v>0</v>
      </c>
      <c r="L15">
        <f t="shared" si="2"/>
        <v>0</v>
      </c>
      <c r="M15" t="str">
        <f t="shared" si="3"/>
        <v>N/A</v>
      </c>
      <c r="N15" t="str">
        <f t="shared" si="4"/>
        <v>N/A</v>
      </c>
      <c r="O15">
        <f>SUM(IF(Operations!$L$43&lt;Operations!$K$43,1,0),IF(Operations!$L$44&lt;Operations!$K$44,1,0),IF(Operations!$L$45&lt;Operations!$K$45,1,0),IF(Operations!$L$46&lt;Operations!$K$46,1,0),IF(Operations!$L$47&lt;Operations!$K$47,1,0))</f>
        <v>0</v>
      </c>
      <c r="P15">
        <f>COUNTA(Operations!$K$43:$K$47)</f>
        <v>5</v>
      </c>
      <c r="Q15">
        <f>$P15-$O15-COUNTIF(Operations!L43:'Operations'!L47,"-")</f>
        <v>0</v>
      </c>
      <c r="R15" t="s">
        <v>213</v>
      </c>
      <c r="S15" s="231">
        <f t="shared" si="5"/>
        <v>0</v>
      </c>
      <c r="T15" s="231">
        <f t="shared" si="0"/>
        <v>0</v>
      </c>
      <c r="U15" s="231">
        <f t="shared" si="0"/>
        <v>0</v>
      </c>
      <c r="V15" s="231">
        <f t="shared" si="0"/>
        <v>0</v>
      </c>
      <c r="W15" s="231">
        <f t="shared" si="6"/>
        <v>0</v>
      </c>
      <c r="X15" s="231">
        <f t="shared" si="7"/>
        <v>0</v>
      </c>
    </row>
    <row r="16" spans="1:31" x14ac:dyDescent="0.2">
      <c r="A16" s="176" t="str">
        <f>Operations!A48</f>
        <v>Principle 12</v>
      </c>
      <c r="B16" s="176" t="str">
        <f>Operations!B48</f>
        <v>As the data controller, the TRE Owner is accountable for its IT environment and will comply with the UK GDPR.</v>
      </c>
      <c r="C16" s="176" t="str">
        <f t="shared" si="1"/>
        <v>Principle 12 - As the data controller, the TRE Owner is accountable for its IT environment and will comply with the UK GDPR.</v>
      </c>
      <c r="D16" t="s">
        <v>214</v>
      </c>
      <c r="E16" s="4">
        <f>COUNTIF(Operations!$D$49:$D$50,E6)</f>
        <v>0</v>
      </c>
      <c r="F16" s="4">
        <f>COUNTIF(Operations!$D$49:$D$50,F6)</f>
        <v>0</v>
      </c>
      <c r="G16" s="4">
        <f>COUNTIF(Operations!$D$49:$D$50,G6)</f>
        <v>0</v>
      </c>
      <c r="H16" s="4">
        <f>COUNTIF(Operations!$D$49:$D$50,H6)</f>
        <v>0</v>
      </c>
      <c r="I16" s="4">
        <f>SUM(Operations!$K$49:$K$50)</f>
        <v>4</v>
      </c>
      <c r="J16" s="4">
        <f>ROWS(Operations!$K$49:$K$50)*3</f>
        <v>6</v>
      </c>
      <c r="K16" s="4">
        <f>SUM(Operations!$L$49:$L$50)</f>
        <v>0</v>
      </c>
      <c r="L16">
        <f t="shared" si="2"/>
        <v>0</v>
      </c>
      <c r="M16" t="str">
        <f t="shared" si="3"/>
        <v>N/A</v>
      </c>
      <c r="N16" t="str">
        <f t="shared" si="4"/>
        <v>N/A</v>
      </c>
      <c r="O16">
        <f>SUM(IF(Operations!$L$49&lt;Operations!$K$49,1,0),IF(Operations!$L$50&lt;Operations!$K$50,1,0))</f>
        <v>0</v>
      </c>
      <c r="P16">
        <f>COUNTA(Operations!$K$49:$K$50)</f>
        <v>2</v>
      </c>
      <c r="Q16">
        <f>$P16-$O16-COUNTIF(Operations!L49:'Operations'!L50,"-")</f>
        <v>0</v>
      </c>
      <c r="R16" t="s">
        <v>214</v>
      </c>
      <c r="S16" s="231">
        <f t="shared" si="5"/>
        <v>0</v>
      </c>
      <c r="T16" s="231">
        <f t="shared" si="0"/>
        <v>0</v>
      </c>
      <c r="U16" s="231">
        <f t="shared" si="0"/>
        <v>0</v>
      </c>
      <c r="V16" s="231">
        <f t="shared" si="0"/>
        <v>0</v>
      </c>
      <c r="W16" s="231">
        <f t="shared" si="6"/>
        <v>0</v>
      </c>
      <c r="X16" s="231">
        <f t="shared" si="7"/>
        <v>0</v>
      </c>
    </row>
    <row r="17" spans="1:24" x14ac:dyDescent="0.2">
      <c r="A17" s="176" t="str">
        <f>Operations!A51</f>
        <v>Principle 14</v>
      </c>
      <c r="B17" s="176" t="str">
        <f>Operations!B51</f>
        <v xml:space="preserve">Where legally necessary it must be possible to delete data from the TRE to a satisfactory standard, in the required timeframe, with proof. </v>
      </c>
      <c r="C17" s="176" t="str">
        <f t="shared" si="1"/>
        <v xml:space="preserve">Principle 14 - Where legally necessary it must be possible to delete data from the TRE to a satisfactory standard, in the required timeframe, with proof. </v>
      </c>
      <c r="D17" t="s">
        <v>215</v>
      </c>
      <c r="E17" s="4">
        <f>COUNTIF(Operations!$D$52:$D$53,E6)</f>
        <v>0</v>
      </c>
      <c r="F17" s="4">
        <f>COUNTIF(Operations!$D$52:$D$53,F6)</f>
        <v>0</v>
      </c>
      <c r="G17" s="4">
        <f>COUNTIF(Operations!$D$52:$D$53,G6)</f>
        <v>0</v>
      </c>
      <c r="H17" s="4">
        <f>COUNTIF(Operations!$D$52:$D$53,H6)</f>
        <v>0</v>
      </c>
      <c r="I17" s="4">
        <f>SUM(Operations!$K$52:$K$53)</f>
        <v>4</v>
      </c>
      <c r="J17" s="4">
        <f>ROWS(Operations!$K$52:$K$53)*3</f>
        <v>6</v>
      </c>
      <c r="K17" s="4">
        <f>SUM(Operations!$L$52:$L$53)</f>
        <v>0</v>
      </c>
      <c r="L17">
        <f t="shared" si="2"/>
        <v>0</v>
      </c>
      <c r="M17" t="str">
        <f t="shared" si="3"/>
        <v>N/A</v>
      </c>
      <c r="N17" t="str">
        <f t="shared" si="4"/>
        <v>N/A</v>
      </c>
      <c r="O17">
        <f>SUM(IF(Operations!$L$52&lt;Operations!$K$52,1,0),IF(Operations!$L$53&lt;Operations!$K$53,1,0))</f>
        <v>0</v>
      </c>
      <c r="P17">
        <f>COUNTA(Operations!$K$52:$K$53)</f>
        <v>2</v>
      </c>
      <c r="Q17">
        <f>$P17-$O17-COUNTIF(Operations!L52:'Operations'!L53,"-")</f>
        <v>0</v>
      </c>
      <c r="R17" t="s">
        <v>215</v>
      </c>
      <c r="S17" s="231">
        <f t="shared" si="5"/>
        <v>0</v>
      </c>
      <c r="T17" s="231">
        <f t="shared" si="0"/>
        <v>0</v>
      </c>
      <c r="U17" s="231">
        <f t="shared" si="0"/>
        <v>0</v>
      </c>
      <c r="V17" s="231">
        <f t="shared" si="0"/>
        <v>0</v>
      </c>
      <c r="W17" s="231">
        <f t="shared" si="6"/>
        <v>0</v>
      </c>
      <c r="X17" s="231">
        <f t="shared" si="7"/>
        <v>0</v>
      </c>
    </row>
    <row r="18" spans="1:24" x14ac:dyDescent="0.2">
      <c r="A18" s="176" t="str">
        <f>Operations!A54</f>
        <v>Principle 15</v>
      </c>
      <c r="B18" s="176" t="str">
        <f>Operations!B54</f>
        <v>No additional data on Our Future Health participants may be linked to Our Future Health data within a TRE, except where participants have consented to such linkage as part of an approved approved research study with recontact.</v>
      </c>
      <c r="C18" s="176" t="str">
        <f t="shared" si="1"/>
        <v>Principle 15 - No additional data on Our Future Health participants may be linked to Our Future Health data within a TRE, except where participants have consented to such linkage as part of an approved approved research study with recontact.</v>
      </c>
      <c r="D18" t="s">
        <v>216</v>
      </c>
      <c r="E18" s="4">
        <f>COUNTIF(Operations!$D$55:$D$55,E6)</f>
        <v>0</v>
      </c>
      <c r="F18" s="4">
        <f>COUNTIF(Operations!$D$55:$D$55,F6)</f>
        <v>0</v>
      </c>
      <c r="G18" s="4">
        <f>COUNTIF(Operations!$D$55:$D$55,G6)</f>
        <v>0</v>
      </c>
      <c r="H18" s="4">
        <f>COUNTIF(Operations!$D$55:$D$55,H6)</f>
        <v>0</v>
      </c>
      <c r="I18" s="4">
        <f>SUM(Operations!$K$55:$K$55)</f>
        <v>1</v>
      </c>
      <c r="J18" s="4">
        <f>ROWS(Operations!$K$55:$K$55)*3</f>
        <v>3</v>
      </c>
      <c r="K18" s="4">
        <f>SUM(Operations!$L$55:$L$55)</f>
        <v>0</v>
      </c>
      <c r="L18">
        <f t="shared" si="2"/>
        <v>0</v>
      </c>
      <c r="M18" t="str">
        <f t="shared" si="3"/>
        <v>N/A</v>
      </c>
      <c r="N18" t="str">
        <f t="shared" si="4"/>
        <v>N/A</v>
      </c>
      <c r="O18">
        <f>SUM(IF(Operations!$L$55&lt;Operations!$K$55,1,0))</f>
        <v>0</v>
      </c>
      <c r="P18">
        <f>COUNTA(Operations!$K$55:$K$55)</f>
        <v>1</v>
      </c>
      <c r="Q18">
        <f>$P18-$O18-COUNTIF(Operations!L55:'Operations'!L55,"-")</f>
        <v>0</v>
      </c>
      <c r="R18" t="s">
        <v>216</v>
      </c>
      <c r="S18" s="231">
        <f t="shared" si="5"/>
        <v>0</v>
      </c>
      <c r="T18" s="231">
        <f t="shared" si="0"/>
        <v>0</v>
      </c>
      <c r="U18" s="231">
        <f t="shared" si="0"/>
        <v>0</v>
      </c>
      <c r="V18" s="231">
        <f t="shared" si="0"/>
        <v>0</v>
      </c>
      <c r="W18" s="231">
        <f t="shared" si="6"/>
        <v>0</v>
      </c>
      <c r="X18" s="231">
        <f t="shared" si="7"/>
        <v>0</v>
      </c>
    </row>
    <row r="19" spans="1:24" x14ac:dyDescent="0.2">
      <c r="A19" s="176" t="str">
        <f>Operations!A56</f>
        <v>Principle 16</v>
      </c>
      <c r="B19" s="176" t="str">
        <f>Operations!B56</f>
        <v xml:space="preserve"> It must not be possible for registered researchers or authorised users to download disclosive data from the TRE. Only non-disclosive data is subject to release from a TRE.</v>
      </c>
      <c r="C19" s="176" t="str">
        <f t="shared" si="1"/>
        <v>Principle 16 -  It must not be possible for registered researchers or authorised users to download disclosive data from the TRE. Only non-disclosive data is subject to release from a TRE.</v>
      </c>
      <c r="D19" t="s">
        <v>217</v>
      </c>
      <c r="E19" s="4">
        <f>COUNTIF(Operations!$D$57:$D$59,E6)</f>
        <v>0</v>
      </c>
      <c r="F19" s="4">
        <f>COUNTIF(Operations!$D$57:$D$59,F6)</f>
        <v>0</v>
      </c>
      <c r="G19" s="4">
        <f>COUNTIF(Operations!$D$57:$D$59,G6)</f>
        <v>0</v>
      </c>
      <c r="H19" s="4">
        <f>COUNTIF(Operations!$D$57:$D$59,H6)</f>
        <v>0</v>
      </c>
      <c r="I19" s="4">
        <f>SUM(Operations!$K$57:$K$59)</f>
        <v>8</v>
      </c>
      <c r="J19" s="4">
        <f>ROWS(Operations!$K$57:$K$59)*3</f>
        <v>9</v>
      </c>
      <c r="K19" s="4">
        <f>SUM(Operations!$L$57:$L$59)</f>
        <v>0</v>
      </c>
      <c r="L19">
        <f t="shared" si="2"/>
        <v>0</v>
      </c>
      <c r="M19" t="str">
        <f t="shared" si="3"/>
        <v>N/A</v>
      </c>
      <c r="N19" t="str">
        <f t="shared" si="4"/>
        <v>N/A</v>
      </c>
      <c r="O19">
        <f>SUM(IF(Operations!$L$57&lt;Operations!$K$57,1,0),IF(Operations!$L$58&lt;Operations!$K$58,1,0),IF(Operations!$L$59&lt;Operations!$K$59,1,0))</f>
        <v>0</v>
      </c>
      <c r="P19">
        <f>COUNTA(Operations!$K$57:$K$59)</f>
        <v>3</v>
      </c>
      <c r="Q19">
        <f>$P19-$O19-COUNTIF(Operations!L57:'Operations'!L59,"-")</f>
        <v>0</v>
      </c>
      <c r="R19" t="s">
        <v>217</v>
      </c>
      <c r="S19" s="231">
        <f t="shared" si="5"/>
        <v>0</v>
      </c>
      <c r="T19" s="231">
        <f t="shared" si="0"/>
        <v>0</v>
      </c>
      <c r="U19" s="231">
        <f t="shared" si="0"/>
        <v>0</v>
      </c>
      <c r="V19" s="231">
        <f t="shared" si="0"/>
        <v>0</v>
      </c>
      <c r="W19" s="231">
        <f t="shared" si="6"/>
        <v>0</v>
      </c>
      <c r="X19" s="231">
        <f t="shared" si="7"/>
        <v>0</v>
      </c>
    </row>
    <row r="20" spans="1:24" x14ac:dyDescent="0.2">
      <c r="A20" s="177" t="str">
        <f>'UK GDPR '!A3</f>
        <v>Principle 12</v>
      </c>
      <c r="B20" s="177" t="str">
        <f>'UK GDPR '!B3</f>
        <v>As the data controller, the TRE Owner is accountable for its IT environment and will comply with the UK GDPR.</v>
      </c>
      <c r="C20" s="177" t="str">
        <f>A20&amp;" - "&amp;B20</f>
        <v>Principle 12 - As the data controller, the TRE Owner is accountable for its IT environment and will comply with the UK GDPR.</v>
      </c>
      <c r="D20" t="s">
        <v>218</v>
      </c>
      <c r="E20" s="4">
        <f>COUNTIF('UK GDPR '!$E$5:$E$9,E6)</f>
        <v>0</v>
      </c>
      <c r="F20" s="4">
        <f>COUNTIF('UK GDPR '!$E$5:$E$9,F6)</f>
        <v>0</v>
      </c>
      <c r="G20" s="4">
        <f>COUNTIF('UK GDPR '!$E$5:$E$9,G6)</f>
        <v>0</v>
      </c>
      <c r="H20" s="4">
        <f>COUNTIF('UK GDPR '!$E$5:$E$9,H6)</f>
        <v>0</v>
      </c>
      <c r="I20" s="4">
        <f>SUM('UK GDPR '!$L$5:$L$9)</f>
        <v>8</v>
      </c>
      <c r="J20" s="4">
        <f>(ROWS('UK GDPR '!$E$5:$E$9)-1)*3</f>
        <v>12</v>
      </c>
      <c r="K20" s="4">
        <f>SUM('UK GDPR '!$M$5:$M$9)</f>
        <v>0</v>
      </c>
      <c r="L20">
        <f t="shared" si="2"/>
        <v>0</v>
      </c>
      <c r="M20" t="str">
        <f t="shared" ref="M20:M22" si="8">IF(K20=I20,K20,"N/A")</f>
        <v>N/A</v>
      </c>
      <c r="N20" t="str">
        <f t="shared" ref="N20:N22" si="9">IF(K20&gt;I20,K20,"N/A")</f>
        <v>N/A</v>
      </c>
      <c r="O20">
        <f>SUM(IF('UK GDPR '!$M$5&lt;'UK GDPR '!$L$5,1,0),IF('UK GDPR '!$M$6&lt;'UK GDPR '!$L$6,1,0),IF('UK GDPR '!$M$7&lt;'UK GDPR '!$L$7,1,0),IF('UK GDPR '!$M$9&lt;'UK GDPR '!$L$9,1,0))</f>
        <v>0</v>
      </c>
      <c r="P20">
        <f>COUNTA('UK GDPR '!$L$5:$L$9)</f>
        <v>4</v>
      </c>
      <c r="Q20">
        <f>$P20-$O20-COUNTIF('UK GDPR '!M5:'UK GDPR '!M9,"-")</f>
        <v>0</v>
      </c>
      <c r="R20" t="s">
        <v>218</v>
      </c>
      <c r="S20" s="231">
        <f t="shared" si="5"/>
        <v>0</v>
      </c>
      <c r="T20" s="231">
        <f t="shared" si="0"/>
        <v>0</v>
      </c>
      <c r="U20" s="231">
        <f t="shared" si="0"/>
        <v>0</v>
      </c>
      <c r="V20" s="231">
        <f t="shared" si="0"/>
        <v>0</v>
      </c>
      <c r="W20" s="231">
        <f>O20/P20</f>
        <v>0</v>
      </c>
      <c r="X20" s="231">
        <f t="shared" si="7"/>
        <v>0</v>
      </c>
    </row>
    <row r="21" spans="1:24" x14ac:dyDescent="0.2">
      <c r="A21" s="177" t="str">
        <f>'UK GDPR '!A3</f>
        <v>Principle 12</v>
      </c>
      <c r="B21" s="177" t="str">
        <f>'UK GDPR '!B3</f>
        <v>As the data controller, the TRE Owner is accountable for its IT environment and will comply with the UK GDPR.</v>
      </c>
      <c r="C21" s="177" t="str">
        <f t="shared" ref="C21:C22" si="10">A21&amp;" - "&amp;B21</f>
        <v>Principle 12 - As the data controller, the TRE Owner is accountable for its IT environment and will comply with the UK GDPR.</v>
      </c>
      <c r="D21" t="s">
        <v>219</v>
      </c>
      <c r="E21" s="4">
        <f>COUNTIF('UK GDPR '!$E$12:$E$16,E6)</f>
        <v>0</v>
      </c>
      <c r="F21" s="4">
        <f>COUNTIF('UK GDPR '!$E$12:$E$16,F6)</f>
        <v>0</v>
      </c>
      <c r="G21" s="4">
        <f>COUNTIF('UK GDPR '!$E$12:$E$16,G6)</f>
        <v>0</v>
      </c>
      <c r="H21" s="4">
        <f>COUNTIF('UK GDPR '!$E$12:$E$16,H6)</f>
        <v>0</v>
      </c>
      <c r="I21" s="4">
        <f>SUM('UK GDPR '!$L$12:$L$16)</f>
        <v>10</v>
      </c>
      <c r="J21" s="4">
        <f>ROWS('UK GDPR '!$E$12:$E$16)*3</f>
        <v>15</v>
      </c>
      <c r="K21" s="4">
        <f>SUM('UK GDPR '!$M$12:$M$16)</f>
        <v>0</v>
      </c>
      <c r="L21">
        <f t="shared" si="2"/>
        <v>0</v>
      </c>
      <c r="M21" t="str">
        <f t="shared" si="8"/>
        <v>N/A</v>
      </c>
      <c r="N21" t="str">
        <f t="shared" si="9"/>
        <v>N/A</v>
      </c>
      <c r="O21">
        <f>SUM(IF('UK GDPR '!$M$12&lt;'UK GDPR '!$L$12,1,0),IF('UK GDPR '!$M$13&lt;'UK GDPR '!$L$13,1,0),IF('UK GDPR '!$M$14&lt;'UK GDPR '!$L$14,1,0),IF('UK GDPR '!$M$15&lt;'UK GDPR '!$L$15,1,0),IF('UK GDPR '!$M$16&lt;'UK GDPR '!$L$16,1,0))</f>
        <v>0</v>
      </c>
      <c r="P21">
        <f>COUNTA('UK GDPR '!$L$12:$L$16)</f>
        <v>5</v>
      </c>
      <c r="Q21">
        <f>$P21-$O21-COUNTIF('UK GDPR '!M12:'UK GDPR '!M16,"-")</f>
        <v>0</v>
      </c>
      <c r="R21" t="s">
        <v>219</v>
      </c>
      <c r="S21" s="231">
        <f t="shared" si="5"/>
        <v>0</v>
      </c>
      <c r="T21" s="231">
        <f t="shared" si="0"/>
        <v>0</v>
      </c>
      <c r="U21" s="231">
        <f t="shared" si="0"/>
        <v>0</v>
      </c>
      <c r="V21" s="231">
        <f t="shared" si="0"/>
        <v>0</v>
      </c>
      <c r="W21" s="231">
        <f>O21/P21</f>
        <v>0</v>
      </c>
      <c r="X21" s="231">
        <f>Q21/P21</f>
        <v>0</v>
      </c>
    </row>
    <row r="22" spans="1:24" x14ac:dyDescent="0.2">
      <c r="A22" s="177" t="str">
        <f>'UK GDPR '!A3</f>
        <v>Principle 12</v>
      </c>
      <c r="B22" s="177" t="str">
        <f>'UK GDPR '!B3</f>
        <v>As the data controller, the TRE Owner is accountable for its IT environment and will comply with the UK GDPR.</v>
      </c>
      <c r="C22" s="177" t="str">
        <f t="shared" si="10"/>
        <v>Principle 12 - As the data controller, the TRE Owner is accountable for its IT environment and will comply with the UK GDPR.</v>
      </c>
      <c r="D22" t="s">
        <v>220</v>
      </c>
      <c r="E22" s="4">
        <f>COUNTIF('UK GDPR '!$E$17:$E$19,E6)</f>
        <v>0</v>
      </c>
      <c r="F22" s="4">
        <f>COUNTIF('UK GDPR '!$E$17:$E$19,F6)</f>
        <v>0</v>
      </c>
      <c r="G22" s="4">
        <f>COUNTIF('UK GDPR '!$E$17:$E$19,G6)</f>
        <v>0</v>
      </c>
      <c r="H22" s="4">
        <f>COUNTIF('UK GDPR '!$E$17:$E$19,H6)</f>
        <v>0</v>
      </c>
      <c r="I22" s="4">
        <f>SUM('UK GDPR '!$L$17:$L$19)</f>
        <v>6</v>
      </c>
      <c r="J22" s="4">
        <f>ROWS('UK GDPR '!$E$17:$E$19)*3</f>
        <v>9</v>
      </c>
      <c r="K22" s="4">
        <f>SUM('UK GDPR '!$M$17:$M$19)</f>
        <v>0</v>
      </c>
      <c r="L22">
        <f t="shared" si="2"/>
        <v>0</v>
      </c>
      <c r="M22" t="str">
        <f t="shared" si="8"/>
        <v>N/A</v>
      </c>
      <c r="N22" t="str">
        <f t="shared" si="9"/>
        <v>N/A</v>
      </c>
      <c r="O22">
        <f>SUM(IF('UK GDPR '!$M$17&lt;'UK GDPR '!$L$17,1,0),IF('UK GDPR '!$M$18&lt;'UK GDPR '!$L$18,1,0),IF('UK GDPR '!$M$19&lt;'UK GDPR '!$L$19,1,0))</f>
        <v>0</v>
      </c>
      <c r="P22">
        <f>COUNTA('UK GDPR '!$L$17:$L$19)</f>
        <v>3</v>
      </c>
      <c r="Q22">
        <f>$P22-$O22-COUNTIF('UK GDPR '!M17:'UK GDPR '!M19,"-")</f>
        <v>0</v>
      </c>
      <c r="R22" t="s">
        <v>220</v>
      </c>
      <c r="S22" s="231">
        <f t="shared" si="5"/>
        <v>0</v>
      </c>
      <c r="T22" s="231">
        <f t="shared" si="0"/>
        <v>0</v>
      </c>
      <c r="U22" s="231">
        <f t="shared" si="0"/>
        <v>0</v>
      </c>
      <c r="V22" s="231">
        <f t="shared" si="0"/>
        <v>0</v>
      </c>
      <c r="W22" s="231">
        <f t="shared" si="6"/>
        <v>0</v>
      </c>
      <c r="X22" s="231">
        <f>Q22/P22</f>
        <v>0</v>
      </c>
    </row>
    <row r="23" spans="1:24" x14ac:dyDescent="0.2">
      <c r="A23" s="178"/>
      <c r="B23" s="178"/>
      <c r="C23" s="178" t="str">
        <f>'Information Security'!A4</f>
        <v>Information security policies - Management direction for information security</v>
      </c>
      <c r="D23">
        <v>5.0999999999999996</v>
      </c>
      <c r="E23" s="4">
        <f>COUNTIF('Information Security'!$D$6:$D$6,E6)</f>
        <v>0</v>
      </c>
      <c r="F23" s="4">
        <f>COUNTIF('Information Security'!$D$6:$D$6,F6)</f>
        <v>0</v>
      </c>
      <c r="G23" s="4">
        <f>COUNTIF('Information Security'!$D$6:$D$6,G6)</f>
        <v>0</v>
      </c>
      <c r="H23" s="4">
        <f>COUNTIF('Information Security'!$D$6:$D$6,H6)</f>
        <v>0</v>
      </c>
      <c r="I23" s="4">
        <f>SUM('Information Security'!$K$6:$K$6)</f>
        <v>3</v>
      </c>
      <c r="J23" s="4">
        <f>ROWS('Information Security'!$D$6:$D$6)*3</f>
        <v>3</v>
      </c>
      <c r="K23" s="4">
        <f>SUM('Information Security'!$L$6:$L$6)</f>
        <v>0</v>
      </c>
      <c r="L23">
        <f t="shared" ref="L23:L48" si="11">IF(K23&lt;I23,K23,"N/A")</f>
        <v>0</v>
      </c>
      <c r="M23" t="str">
        <f t="shared" ref="M23:M48" si="12">IF(K23=I23,K23,"N/A")</f>
        <v>N/A</v>
      </c>
      <c r="N23" t="str">
        <f t="shared" ref="N23:N48" si="13">IF(K23&gt;I23,K23,"N/A")</f>
        <v>N/A</v>
      </c>
      <c r="O23">
        <f>SUM(IF('Information Security'!$L$6&lt;'Information Security'!$K$6,1,0))</f>
        <v>0</v>
      </c>
      <c r="P23">
        <f>COUNTA('Information Security'!$K$6:$K$6)</f>
        <v>1</v>
      </c>
      <c r="Q23">
        <f>$P23-$O23-COUNTIF('Information Security'!L6:'Information Security'!L6,"-")</f>
        <v>0</v>
      </c>
      <c r="R23">
        <v>5.0999999999999996</v>
      </c>
      <c r="S23" s="231">
        <f t="shared" si="5"/>
        <v>0</v>
      </c>
      <c r="T23" s="231">
        <f t="shared" ref="T23:T48" si="14">(F23/$J23)*3</f>
        <v>0</v>
      </c>
      <c r="U23" s="231">
        <f t="shared" ref="U23:U48" si="15">(G23/$J23)*3</f>
        <v>0</v>
      </c>
      <c r="V23" s="231">
        <f t="shared" ref="V23:V48" si="16">(H23/$J23)*3</f>
        <v>0</v>
      </c>
      <c r="W23" s="231">
        <f t="shared" si="6"/>
        <v>0</v>
      </c>
      <c r="X23" s="231">
        <f t="shared" si="7"/>
        <v>0</v>
      </c>
    </row>
    <row r="24" spans="1:24" x14ac:dyDescent="0.2">
      <c r="A24" s="178"/>
      <c r="B24" s="178"/>
      <c r="C24" s="178" t="str">
        <f>'Information Security'!A7</f>
        <v>Organisation of information security - Internal organisation</v>
      </c>
      <c r="D24">
        <v>6.1</v>
      </c>
      <c r="E24" s="4">
        <f>COUNTIF('Information Security'!$D$9:$D$10,E6)</f>
        <v>0</v>
      </c>
      <c r="F24" s="4">
        <f>COUNTIF('Information Security'!$D$9:$D$10,F6)</f>
        <v>0</v>
      </c>
      <c r="G24" s="4">
        <f>COUNTIF('Information Security'!$D$9:$D$10,G6)</f>
        <v>0</v>
      </c>
      <c r="H24" s="4">
        <f>COUNTIF('Information Security'!$D$9:$D$10,H6)</f>
        <v>0</v>
      </c>
      <c r="I24" s="4">
        <f>SUM('Information Security'!$K$9:$K$10)</f>
        <v>4</v>
      </c>
      <c r="J24" s="4">
        <f>ROWS('Information Security'!$D$9:$D$10)*3</f>
        <v>6</v>
      </c>
      <c r="K24" s="4">
        <f>SUM('Information Security'!$L$9:$L$10)</f>
        <v>0</v>
      </c>
      <c r="L24">
        <f t="shared" si="11"/>
        <v>0</v>
      </c>
      <c r="M24" t="str">
        <f t="shared" si="12"/>
        <v>N/A</v>
      </c>
      <c r="N24" t="str">
        <f t="shared" si="13"/>
        <v>N/A</v>
      </c>
      <c r="O24">
        <f>SUM(IF('Information Security'!$L$9&lt;'Information Security'!$K$9,1,0),IF('Information Security'!$L$10&lt;'Information Security'!$K$10,1,0))</f>
        <v>0</v>
      </c>
      <c r="P24">
        <f>COUNTA('Information Security'!$K$9:$K$10)</f>
        <v>2</v>
      </c>
      <c r="Q24">
        <f>$P24-$O24-COUNTIF('Information Security'!L9:'Information Security'!L10,"-")</f>
        <v>0</v>
      </c>
      <c r="R24">
        <v>6.1</v>
      </c>
      <c r="S24" s="231">
        <f t="shared" si="5"/>
        <v>0</v>
      </c>
      <c r="T24" s="231">
        <f t="shared" si="14"/>
        <v>0</v>
      </c>
      <c r="U24" s="231">
        <f t="shared" si="15"/>
        <v>0</v>
      </c>
      <c r="V24" s="231">
        <f t="shared" si="16"/>
        <v>0</v>
      </c>
      <c r="W24" s="231">
        <f t="shared" si="6"/>
        <v>0</v>
      </c>
      <c r="X24" s="231">
        <f t="shared" si="7"/>
        <v>0</v>
      </c>
    </row>
    <row r="25" spans="1:24" x14ac:dyDescent="0.2">
      <c r="A25" s="178"/>
      <c r="B25" s="178"/>
      <c r="C25" s="178" t="str">
        <f>'Information Security'!A11</f>
        <v>Organisation of information security - Mobile devices and teleworking</v>
      </c>
      <c r="D25">
        <v>6.2</v>
      </c>
      <c r="E25" s="4">
        <f>COUNTIF('Information Security'!$D$13:$D$14,E6)</f>
        <v>0</v>
      </c>
      <c r="F25" s="4">
        <f>COUNTIF('Information Security'!$D$13:$D$14,F6)</f>
        <v>0</v>
      </c>
      <c r="G25" s="4">
        <f>COUNTIF('Information Security'!$D$13:$D$14,G6)</f>
        <v>0</v>
      </c>
      <c r="H25" s="4">
        <f>COUNTIF('Information Security'!$D$13:$D$14,H6)</f>
        <v>0</v>
      </c>
      <c r="I25" s="4">
        <f>SUM('Information Security'!$K$13:$K$14)</f>
        <v>4</v>
      </c>
      <c r="J25" s="4">
        <f>ROWS('Information Security'!$D$13:$D$14)*3</f>
        <v>6</v>
      </c>
      <c r="K25" s="4">
        <f>SUM('Information Security'!$L$13:$L$14)</f>
        <v>0</v>
      </c>
      <c r="L25">
        <f t="shared" si="11"/>
        <v>0</v>
      </c>
      <c r="M25" t="str">
        <f t="shared" si="12"/>
        <v>N/A</v>
      </c>
      <c r="N25" t="str">
        <f t="shared" si="13"/>
        <v>N/A</v>
      </c>
      <c r="O25">
        <f>SUM(IF('Information Security'!$L$13&lt;'Information Security'!$K$13,1,0),IF('Information Security'!$L$14&lt;'Information Security'!$K$14,1,0))</f>
        <v>0</v>
      </c>
      <c r="P25">
        <f>COUNTA('Information Security'!$K$13:$K$14)</f>
        <v>2</v>
      </c>
      <c r="Q25">
        <f>$P25-$O25-COUNTIF('Information Security'!L13:'Information Security'!L14,"-")</f>
        <v>0</v>
      </c>
      <c r="R25">
        <v>6.2</v>
      </c>
      <c r="S25" s="231">
        <f t="shared" si="5"/>
        <v>0</v>
      </c>
      <c r="T25" s="231">
        <f t="shared" si="14"/>
        <v>0</v>
      </c>
      <c r="U25" s="231">
        <f t="shared" si="15"/>
        <v>0</v>
      </c>
      <c r="V25" s="231">
        <f t="shared" si="16"/>
        <v>0</v>
      </c>
      <c r="W25" s="231">
        <f t="shared" si="6"/>
        <v>0</v>
      </c>
      <c r="X25" s="231">
        <f t="shared" si="7"/>
        <v>0</v>
      </c>
    </row>
    <row r="26" spans="1:24" x14ac:dyDescent="0.2">
      <c r="A26" s="178"/>
      <c r="B26" s="178"/>
      <c r="C26" s="178" t="str">
        <f>'Information Security'!A15</f>
        <v>Human resource security - Prior to employment</v>
      </c>
      <c r="D26">
        <v>7.1</v>
      </c>
      <c r="E26" s="4">
        <f>COUNTIF('Information Security'!$D$17:$D$18,E6)</f>
        <v>0</v>
      </c>
      <c r="F26" s="4">
        <f>COUNTIF('Information Security'!$D$17:$D$18,F6)</f>
        <v>0</v>
      </c>
      <c r="G26" s="4">
        <f>COUNTIF('Information Security'!$D$17:$D$18,G6)</f>
        <v>0</v>
      </c>
      <c r="H26" s="4">
        <f>COUNTIF('Information Security'!$D$17:$D$18,H6)</f>
        <v>0</v>
      </c>
      <c r="I26" s="4">
        <f>SUM('Information Security'!$K$17:$K$18)</f>
        <v>4</v>
      </c>
      <c r="J26" s="4">
        <f>ROWS('Information Security'!$D$17:$D$18)*3</f>
        <v>6</v>
      </c>
      <c r="K26" s="4">
        <f>SUM('Information Security'!$L$17:$L$18)</f>
        <v>0</v>
      </c>
      <c r="L26">
        <f t="shared" si="11"/>
        <v>0</v>
      </c>
      <c r="M26" t="str">
        <f t="shared" si="12"/>
        <v>N/A</v>
      </c>
      <c r="N26" t="str">
        <f t="shared" si="13"/>
        <v>N/A</v>
      </c>
      <c r="O26">
        <f>SUM(IF('Information Security'!$L$17&lt;'Information Security'!$K$17,1,0),IF('Information Security'!$L$18&lt;'Information Security'!$K$18,1,0))</f>
        <v>0</v>
      </c>
      <c r="P26">
        <f>COUNTA('Information Security'!$K$17:$K$18)</f>
        <v>2</v>
      </c>
      <c r="Q26">
        <f>$P26-$O26-COUNTIF('Information Security'!L17:'Information Security'!L18,"-")</f>
        <v>0</v>
      </c>
      <c r="R26">
        <v>7.1</v>
      </c>
      <c r="S26" s="231">
        <f t="shared" si="5"/>
        <v>0</v>
      </c>
      <c r="T26" s="231">
        <f t="shared" si="14"/>
        <v>0</v>
      </c>
      <c r="U26" s="231">
        <f t="shared" si="15"/>
        <v>0</v>
      </c>
      <c r="V26" s="231">
        <f t="shared" si="16"/>
        <v>0</v>
      </c>
      <c r="W26" s="231">
        <f t="shared" si="6"/>
        <v>0</v>
      </c>
      <c r="X26" s="231">
        <f t="shared" si="7"/>
        <v>0</v>
      </c>
    </row>
    <row r="27" spans="1:24" x14ac:dyDescent="0.2">
      <c r="A27" s="178"/>
      <c r="B27" s="178"/>
      <c r="C27" s="178" t="str">
        <f>'Information Security'!A19</f>
        <v>Human resource security - During employment</v>
      </c>
      <c r="D27">
        <v>7.2</v>
      </c>
      <c r="E27" s="4">
        <f>COUNTIF('Information Security'!$D$21:$D$21,E6)</f>
        <v>0</v>
      </c>
      <c r="F27" s="4">
        <f>COUNTIF('Information Security'!$D$21:$D$21,F6)</f>
        <v>0</v>
      </c>
      <c r="G27" s="4">
        <f>COUNTIF('Information Security'!$D$21:$D$21,G6)</f>
        <v>0</v>
      </c>
      <c r="H27" s="4">
        <f>COUNTIF('Information Security'!$D$21:$D$21,H6)</f>
        <v>0</v>
      </c>
      <c r="I27" s="4">
        <f>SUM('Information Security'!$K$21:$K$21)</f>
        <v>3</v>
      </c>
      <c r="J27" s="4">
        <f>ROWS('Information Security'!$D$21:$D$21)*3</f>
        <v>3</v>
      </c>
      <c r="K27" s="4">
        <f>SUM('Information Security'!$L$21:$L$21)</f>
        <v>0</v>
      </c>
      <c r="L27">
        <f t="shared" si="11"/>
        <v>0</v>
      </c>
      <c r="M27" t="str">
        <f t="shared" si="12"/>
        <v>N/A</v>
      </c>
      <c r="N27" t="str">
        <f t="shared" si="13"/>
        <v>N/A</v>
      </c>
      <c r="O27">
        <f>SUM(IF('Information Security'!$L$21&lt;'Information Security'!$K$21,1,0))</f>
        <v>0</v>
      </c>
      <c r="P27">
        <f>COUNTA('Information Security'!$K$21:$K$21)</f>
        <v>1</v>
      </c>
      <c r="Q27">
        <f>$P27-$O27-COUNTIF('Information Security'!L21:'Information Security'!L21,"-")</f>
        <v>0</v>
      </c>
      <c r="R27">
        <v>7.2</v>
      </c>
      <c r="S27" s="231">
        <f t="shared" si="5"/>
        <v>0</v>
      </c>
      <c r="T27" s="231">
        <f t="shared" si="14"/>
        <v>0</v>
      </c>
      <c r="U27" s="231">
        <f t="shared" si="15"/>
        <v>0</v>
      </c>
      <c r="V27" s="231">
        <f t="shared" si="16"/>
        <v>0</v>
      </c>
      <c r="W27" s="231">
        <f t="shared" si="6"/>
        <v>0</v>
      </c>
      <c r="X27" s="231">
        <f t="shared" si="7"/>
        <v>0</v>
      </c>
    </row>
    <row r="28" spans="1:24" x14ac:dyDescent="0.2">
      <c r="A28" s="178"/>
      <c r="B28" s="178"/>
      <c r="C28" s="178" t="str">
        <f>'Information Security'!A22</f>
        <v>Human resource security - Termination and change of employment</v>
      </c>
      <c r="D28">
        <v>7.3</v>
      </c>
      <c r="E28" s="4">
        <f>COUNTIF('Information Security'!$D$24:$D$24,E6)</f>
        <v>0</v>
      </c>
      <c r="F28" s="4">
        <f>COUNTIF('Information Security'!$D$24:$D$24,F6)</f>
        <v>0</v>
      </c>
      <c r="G28" s="4">
        <f>COUNTIF('Information Security'!$D$24:$D$24,G6)</f>
        <v>0</v>
      </c>
      <c r="H28" s="4">
        <f>COUNTIF('Information Security'!$D$24:$D$24,H6)</f>
        <v>0</v>
      </c>
      <c r="I28" s="4">
        <f>SUM('Information Security'!$K$24:$K$24)</f>
        <v>2</v>
      </c>
      <c r="J28" s="4">
        <f>ROWS('Information Security'!$D$24:$D$24)*3</f>
        <v>3</v>
      </c>
      <c r="K28" s="4">
        <f>SUM('Information Security'!$L$24:$L$24)</f>
        <v>0</v>
      </c>
      <c r="L28">
        <f t="shared" si="11"/>
        <v>0</v>
      </c>
      <c r="M28" t="str">
        <f t="shared" si="12"/>
        <v>N/A</v>
      </c>
      <c r="N28" t="str">
        <f t="shared" si="13"/>
        <v>N/A</v>
      </c>
      <c r="O28">
        <f>SUM(IF('Information Security'!$L$24&lt;'Information Security'!$K$24,0))</f>
        <v>0</v>
      </c>
      <c r="P28">
        <f>COUNTA('Information Security'!$K$24:$K$24)</f>
        <v>1</v>
      </c>
      <c r="Q28">
        <f>$P28-$O28-COUNTIF('Information Security'!L24:'Information Security'!L24,"-")</f>
        <v>0</v>
      </c>
      <c r="R28">
        <v>7.3</v>
      </c>
      <c r="S28" s="231">
        <f t="shared" si="5"/>
        <v>0</v>
      </c>
      <c r="T28" s="231">
        <f t="shared" si="14"/>
        <v>0</v>
      </c>
      <c r="U28" s="231">
        <f t="shared" si="15"/>
        <v>0</v>
      </c>
      <c r="V28" s="231">
        <f t="shared" si="16"/>
        <v>0</v>
      </c>
      <c r="W28" s="231">
        <f t="shared" si="6"/>
        <v>0</v>
      </c>
      <c r="X28" s="231">
        <f t="shared" si="7"/>
        <v>0</v>
      </c>
    </row>
    <row r="29" spans="1:24" x14ac:dyDescent="0.2">
      <c r="A29" s="178"/>
      <c r="B29" s="178"/>
      <c r="C29" s="178" t="str">
        <f>'Information Security'!A25</f>
        <v>Asset management - Responsibility for assets</v>
      </c>
      <c r="D29">
        <v>8.1</v>
      </c>
      <c r="E29" s="4">
        <f>COUNTIF('Information Security'!$D$27:$D$27,E6)</f>
        <v>0</v>
      </c>
      <c r="F29" s="4">
        <f>COUNTIF('Information Security'!$D$27:$D$27,F6)</f>
        <v>0</v>
      </c>
      <c r="G29" s="4">
        <f>COUNTIF('Information Security'!$D$27:$D$27,G6)</f>
        <v>0</v>
      </c>
      <c r="H29" s="4">
        <f>COUNTIF('Information Security'!$D$27:$D$27,H6)</f>
        <v>0</v>
      </c>
      <c r="I29" s="4">
        <f>SUM('Information Security'!$K$27:$K$27)</f>
        <v>2</v>
      </c>
      <c r="J29" s="4">
        <f>ROWS('Information Security'!$D$27:$D$27)*3</f>
        <v>3</v>
      </c>
      <c r="K29" s="4">
        <f>SUM('Information Security'!$L$27:$L$27)</f>
        <v>0</v>
      </c>
      <c r="L29">
        <f t="shared" si="11"/>
        <v>0</v>
      </c>
      <c r="M29" t="str">
        <f t="shared" si="12"/>
        <v>N/A</v>
      </c>
      <c r="N29" t="str">
        <f t="shared" si="13"/>
        <v>N/A</v>
      </c>
      <c r="O29">
        <f>SUM(IF('Information Security'!$L$27&lt;'Information Security'!$K$27,1,0))</f>
        <v>0</v>
      </c>
      <c r="P29">
        <f>COUNTA('Information Security'!$K$27:$K$27)</f>
        <v>1</v>
      </c>
      <c r="Q29">
        <f>$P29-$O29-COUNTIF('Information Security'!L27:'Information Security'!L27,"-")</f>
        <v>0</v>
      </c>
      <c r="R29">
        <v>8.1</v>
      </c>
      <c r="S29" s="231">
        <f t="shared" si="5"/>
        <v>0</v>
      </c>
      <c r="T29" s="231">
        <f t="shared" si="14"/>
        <v>0</v>
      </c>
      <c r="U29" s="231">
        <f t="shared" si="15"/>
        <v>0</v>
      </c>
      <c r="V29" s="231">
        <f t="shared" si="16"/>
        <v>0</v>
      </c>
      <c r="W29" s="231">
        <f t="shared" si="6"/>
        <v>0</v>
      </c>
      <c r="X29" s="231">
        <f t="shared" si="7"/>
        <v>0</v>
      </c>
    </row>
    <row r="30" spans="1:24" x14ac:dyDescent="0.2">
      <c r="A30" s="178"/>
      <c r="B30" s="178"/>
      <c r="C30" s="178" t="str">
        <f>'Information Security'!A28</f>
        <v>Access control - Business requirements of access control</v>
      </c>
      <c r="D30">
        <v>9.1</v>
      </c>
      <c r="E30" s="4">
        <f>COUNTIF('Information Security'!$D$30:$D$30,E6)</f>
        <v>0</v>
      </c>
      <c r="F30" s="4">
        <f>COUNTIF('Information Security'!$D$30:$D$30,F6)</f>
        <v>0</v>
      </c>
      <c r="G30" s="4">
        <f>COUNTIF('Information Security'!$D$30:$D$30,G6)</f>
        <v>0</v>
      </c>
      <c r="H30" s="4">
        <f>COUNTIF('Information Security'!$D$30:$D$30,H6)</f>
        <v>0</v>
      </c>
      <c r="I30" s="4">
        <f>SUM('Information Security'!$K$30:$K$30)</f>
        <v>2</v>
      </c>
      <c r="J30" s="4">
        <f>ROWS('Information Security'!$D$30:$D$30)*3</f>
        <v>3</v>
      </c>
      <c r="K30" s="4">
        <f>SUM('Information Security'!$L$30:$L$30)</f>
        <v>0</v>
      </c>
      <c r="L30">
        <f t="shared" si="11"/>
        <v>0</v>
      </c>
      <c r="M30" t="str">
        <f t="shared" si="12"/>
        <v>N/A</v>
      </c>
      <c r="N30" t="str">
        <f t="shared" si="13"/>
        <v>N/A</v>
      </c>
      <c r="O30">
        <f>SUM(IF('Information Security'!$L$30&lt;'Information Security'!$K$30,1,0))</f>
        <v>0</v>
      </c>
      <c r="P30">
        <f>COUNTA('Information Security'!$K$30:$K$30)</f>
        <v>1</v>
      </c>
      <c r="Q30">
        <f>$P30-$O30-COUNTIF('Information Security'!L30:'Information Security'!L30,"-")</f>
        <v>0</v>
      </c>
      <c r="R30">
        <v>9.1</v>
      </c>
      <c r="S30" s="231">
        <f t="shared" si="5"/>
        <v>0</v>
      </c>
      <c r="T30" s="231">
        <f t="shared" si="14"/>
        <v>0</v>
      </c>
      <c r="U30" s="231">
        <f t="shared" si="15"/>
        <v>0</v>
      </c>
      <c r="V30" s="231">
        <f t="shared" si="16"/>
        <v>0</v>
      </c>
      <c r="W30" s="231">
        <f t="shared" si="6"/>
        <v>0</v>
      </c>
      <c r="X30" s="231">
        <f t="shared" si="7"/>
        <v>0</v>
      </c>
    </row>
    <row r="31" spans="1:24" x14ac:dyDescent="0.2">
      <c r="A31" s="178"/>
      <c r="B31" s="178"/>
      <c r="C31" s="178" t="str">
        <f>'Information Security'!A31</f>
        <v>Access control - User responsibilities</v>
      </c>
      <c r="D31">
        <v>9.3000000000000007</v>
      </c>
      <c r="E31" s="4">
        <f>COUNTIF('Information Security'!$D$33:$D$33,E6)</f>
        <v>0</v>
      </c>
      <c r="F31" s="4">
        <f>COUNTIF('Information Security'!$D$33:$D$33,F6)</f>
        <v>0</v>
      </c>
      <c r="G31" s="4">
        <f>COUNTIF('Information Security'!$D$33:$D$33,G6)</f>
        <v>0</v>
      </c>
      <c r="H31" s="4">
        <f>COUNTIF('Information Security'!$D$33:$D$33,H6)</f>
        <v>0</v>
      </c>
      <c r="I31" s="4">
        <f>SUM('Information Security'!$K$33:$K$33)</f>
        <v>2</v>
      </c>
      <c r="J31" s="4">
        <f>ROWS('Information Security'!$D$33:$D$33)*3</f>
        <v>3</v>
      </c>
      <c r="K31" s="4">
        <f>SUM('Information Security'!$L$33:$L$33)</f>
        <v>0</v>
      </c>
      <c r="L31">
        <f t="shared" si="11"/>
        <v>0</v>
      </c>
      <c r="M31" t="str">
        <f t="shared" si="12"/>
        <v>N/A</v>
      </c>
      <c r="N31" t="str">
        <f t="shared" si="13"/>
        <v>N/A</v>
      </c>
      <c r="O31">
        <f>SUM(IF('Information Security'!$L$33&lt;'Information Security'!$K$33,1,0))</f>
        <v>0</v>
      </c>
      <c r="P31">
        <f>COUNTA('Information Security'!$K$33:$K$33)</f>
        <v>1</v>
      </c>
      <c r="Q31">
        <f>$P31-$O31-COUNTIF('Information Security'!L33:'Information Security'!L33,"-")</f>
        <v>0</v>
      </c>
      <c r="R31">
        <v>9.3000000000000007</v>
      </c>
      <c r="S31" s="231">
        <f t="shared" si="5"/>
        <v>0</v>
      </c>
      <c r="T31" s="231">
        <f t="shared" si="14"/>
        <v>0</v>
      </c>
      <c r="U31" s="231">
        <f t="shared" si="15"/>
        <v>0</v>
      </c>
      <c r="V31" s="231">
        <f t="shared" si="16"/>
        <v>0</v>
      </c>
      <c r="W31" s="231">
        <f t="shared" si="6"/>
        <v>0</v>
      </c>
      <c r="X31" s="231">
        <f t="shared" si="7"/>
        <v>0</v>
      </c>
    </row>
    <row r="32" spans="1:24" x14ac:dyDescent="0.2">
      <c r="A32" s="178"/>
      <c r="B32" s="178"/>
      <c r="C32" s="178" t="str">
        <f>'Information Security'!A34</f>
        <v>Access control - System and application access control</v>
      </c>
      <c r="D32">
        <v>9.4</v>
      </c>
      <c r="E32" s="4">
        <f>COUNTIF('Information Security'!$D$36:$D$38,E6)</f>
        <v>0</v>
      </c>
      <c r="F32" s="4">
        <f>COUNTIF('Information Security'!$D$36:$D$38,F6)</f>
        <v>0</v>
      </c>
      <c r="G32" s="4">
        <f>COUNTIF('Information Security'!$D$36:$D$38,G6)</f>
        <v>0</v>
      </c>
      <c r="H32" s="4">
        <f>COUNTIF('Information Security'!$D$36:$D$38,H6)</f>
        <v>0</v>
      </c>
      <c r="I32" s="4">
        <f>SUM('Information Security'!$K$36:$K$38)</f>
        <v>6</v>
      </c>
      <c r="J32" s="4">
        <f>ROWS('Information Security'!$D$36:$D$38)*3</f>
        <v>9</v>
      </c>
      <c r="K32" s="4">
        <f>SUM('Information Security'!$L$36:$L$38)</f>
        <v>0</v>
      </c>
      <c r="L32">
        <f t="shared" si="11"/>
        <v>0</v>
      </c>
      <c r="M32" t="str">
        <f t="shared" si="12"/>
        <v>N/A</v>
      </c>
      <c r="N32" t="str">
        <f t="shared" si="13"/>
        <v>N/A</v>
      </c>
      <c r="O32">
        <f>SUM(IF('Information Security'!$L$36&lt;'Information Security'!$K$36,1,0),IF('Information Security'!$L$37&lt;'Information Security'!$K$37,1,0),IF('Information Security'!$L$38&lt;'Information Security'!$K$38,1,0))</f>
        <v>0</v>
      </c>
      <c r="P32">
        <f>COUNTA('Information Security'!$K$36:$K$38)</f>
        <v>3</v>
      </c>
      <c r="Q32">
        <f>$P32-$O32-COUNTIF('Information Security'!L36:'Information Security'!L38,"-")</f>
        <v>0</v>
      </c>
      <c r="R32">
        <v>9.4</v>
      </c>
      <c r="S32" s="231">
        <f t="shared" si="5"/>
        <v>0</v>
      </c>
      <c r="T32" s="231">
        <f t="shared" si="14"/>
        <v>0</v>
      </c>
      <c r="U32" s="231">
        <f t="shared" si="15"/>
        <v>0</v>
      </c>
      <c r="V32" s="231">
        <f t="shared" si="16"/>
        <v>0</v>
      </c>
      <c r="W32" s="231">
        <f t="shared" si="6"/>
        <v>0</v>
      </c>
      <c r="X32" s="231">
        <f t="shared" si="7"/>
        <v>0</v>
      </c>
    </row>
    <row r="33" spans="1:24" x14ac:dyDescent="0.2">
      <c r="A33" s="178"/>
      <c r="B33" s="178"/>
      <c r="C33" s="178" t="str">
        <f>'Information Security'!A39</f>
        <v>Physical and environmental security - Secure areas</v>
      </c>
      <c r="D33">
        <v>11.1</v>
      </c>
      <c r="E33" s="4">
        <f>COUNTIF('Information Security'!$D$41:$D$46,E6)</f>
        <v>0</v>
      </c>
      <c r="F33" s="4">
        <f>COUNTIF('Information Security'!$D$41:$D$46,F6)</f>
        <v>0</v>
      </c>
      <c r="G33" s="4">
        <f>COUNTIF('Information Security'!$D$41:$D$46,G6)</f>
        <v>0</v>
      </c>
      <c r="H33" s="4">
        <f>COUNTIF('Information Security'!$D$41:$D$46,H6)</f>
        <v>0</v>
      </c>
      <c r="I33" s="4">
        <f>SUM('Information Security'!$K$41:$K$46)</f>
        <v>12</v>
      </c>
      <c r="J33" s="4">
        <f>ROWS('Information Security'!$D$41:$D$46)*3</f>
        <v>18</v>
      </c>
      <c r="K33" s="4">
        <f>SUM('Information Security'!$L$41:$L$46)</f>
        <v>0</v>
      </c>
      <c r="L33">
        <f t="shared" si="11"/>
        <v>0</v>
      </c>
      <c r="M33" t="str">
        <f t="shared" si="12"/>
        <v>N/A</v>
      </c>
      <c r="N33" t="str">
        <f t="shared" si="13"/>
        <v>N/A</v>
      </c>
      <c r="O33">
        <f>SUM(IF('Information Security'!$L$41&lt;'Information Security'!$K$41,1,0),IF('Information Security'!$L$42&lt;'Information Security'!$K$42,1,0),IF('Information Security'!$L$43&lt;'Information Security'!$K$43,1,0),IF('Information Security'!$L$44&lt;'Information Security'!$K$44,1,0),IF('Information Security'!$L$45&lt;'Information Security'!$K$45,1,0),IF('Information Security'!$L$46&lt;'Information Security'!$K$46,1,0))</f>
        <v>0</v>
      </c>
      <c r="P33">
        <f>COUNTA('Information Security'!$K$41:$K$46)</f>
        <v>6</v>
      </c>
      <c r="Q33">
        <f>$P33-$O33-COUNTIF('Information Security'!L41:'Information Security'!L46,"-")</f>
        <v>0</v>
      </c>
      <c r="R33">
        <v>11.1</v>
      </c>
      <c r="S33" s="231">
        <f t="shared" si="5"/>
        <v>0</v>
      </c>
      <c r="T33" s="231">
        <f t="shared" si="14"/>
        <v>0</v>
      </c>
      <c r="U33" s="231">
        <f t="shared" si="15"/>
        <v>0</v>
      </c>
      <c r="V33" s="231">
        <f t="shared" si="16"/>
        <v>0</v>
      </c>
      <c r="W33" s="231">
        <f t="shared" si="6"/>
        <v>0</v>
      </c>
      <c r="X33" s="231">
        <f t="shared" si="7"/>
        <v>0</v>
      </c>
    </row>
    <row r="34" spans="1:24" x14ac:dyDescent="0.2">
      <c r="A34" s="178"/>
      <c r="B34" s="178"/>
      <c r="C34" s="178" t="str">
        <f>'Information Security'!A47</f>
        <v>Physical and environmental security - Equipment</v>
      </c>
      <c r="D34">
        <v>11.2</v>
      </c>
      <c r="E34" s="4">
        <f>COUNTIF('Information Security'!$D$49:$D$54,E6)</f>
        <v>0</v>
      </c>
      <c r="F34" s="4">
        <f>COUNTIF('Information Security'!$D$49:$D$54,F6)</f>
        <v>0</v>
      </c>
      <c r="G34" s="4">
        <f>COUNTIF('Information Security'!$D$49:$D$54,G6)</f>
        <v>0</v>
      </c>
      <c r="H34" s="4">
        <f>COUNTIF('Information Security'!$D$49:$D$54,H6)</f>
        <v>0</v>
      </c>
      <c r="I34" s="4">
        <f>SUM('Information Security'!$K$49:$K$54)</f>
        <v>12</v>
      </c>
      <c r="J34" s="4">
        <f>ROWS('Information Security'!$D$49:$D$54)*3</f>
        <v>18</v>
      </c>
      <c r="K34" s="4">
        <f>SUM('Information Security'!$L$49:$L$54)</f>
        <v>0</v>
      </c>
      <c r="L34">
        <f t="shared" si="11"/>
        <v>0</v>
      </c>
      <c r="M34" t="str">
        <f t="shared" si="12"/>
        <v>N/A</v>
      </c>
      <c r="N34" t="str">
        <f t="shared" si="13"/>
        <v>N/A</v>
      </c>
      <c r="O34">
        <f>SUM(IF('Information Security'!$L$49&lt;'Information Security'!$K$49,1,0),IF('Information Security'!$L$50&lt;'Information Security'!$K$50,1,0),IF('Information Security'!$L$51&lt;'Information Security'!$K$51,1,0),IF('Information Security'!$L$52&lt;'Information Security'!$K$52,1,0),IF('Information Security'!$L$53&lt;'Information Security'!$K$53,1,0),IF('Information Security'!$L$54&lt;'Information Security'!$K$54,1,0))</f>
        <v>0</v>
      </c>
      <c r="P34">
        <f>COUNTA('Information Security'!$K$49:$K$54)</f>
        <v>6</v>
      </c>
      <c r="Q34">
        <f>$P34-$O34-COUNTIF('Information Security'!L49:'Information Security'!L54,"-")</f>
        <v>0</v>
      </c>
      <c r="R34">
        <v>11.2</v>
      </c>
      <c r="S34" s="231">
        <f t="shared" si="5"/>
        <v>0</v>
      </c>
      <c r="T34" s="231">
        <f t="shared" si="14"/>
        <v>0</v>
      </c>
      <c r="U34" s="231">
        <f t="shared" si="15"/>
        <v>0</v>
      </c>
      <c r="V34" s="231">
        <f t="shared" si="16"/>
        <v>0</v>
      </c>
      <c r="W34" s="231">
        <f t="shared" si="6"/>
        <v>0</v>
      </c>
      <c r="X34" s="231">
        <f t="shared" si="7"/>
        <v>0</v>
      </c>
    </row>
    <row r="35" spans="1:24" x14ac:dyDescent="0.2">
      <c r="A35" s="178"/>
      <c r="B35" s="178"/>
      <c r="C35" s="178" t="str">
        <f>'Information Security'!A55</f>
        <v>Operations security - Operational procedures and responsibilities</v>
      </c>
      <c r="D35">
        <v>12.1</v>
      </c>
      <c r="E35" s="4">
        <f>COUNTIF('Information Security'!$D$57:$D$59,E6)</f>
        <v>0</v>
      </c>
      <c r="F35" s="4">
        <f>COUNTIF('Information Security'!$D$57:$D$59,F6)</f>
        <v>0</v>
      </c>
      <c r="G35" s="4">
        <f>COUNTIF('Information Security'!$D$57:$D$59,G6)</f>
        <v>0</v>
      </c>
      <c r="H35" s="4">
        <f>COUNTIF('Information Security'!$D$57:$D$59,H6)</f>
        <v>0</v>
      </c>
      <c r="I35" s="4">
        <f>SUM('Information Security'!$K$57:$K$59)</f>
        <v>6</v>
      </c>
      <c r="J35" s="4">
        <f>ROWS('Information Security'!$D$57:$D$59)*3</f>
        <v>9</v>
      </c>
      <c r="K35" s="4">
        <f>SUM('Information Security'!$L$57:$L$59)</f>
        <v>0</v>
      </c>
      <c r="L35">
        <f t="shared" si="11"/>
        <v>0</v>
      </c>
      <c r="M35" t="str">
        <f t="shared" si="12"/>
        <v>N/A</v>
      </c>
      <c r="N35" t="str">
        <f t="shared" si="13"/>
        <v>N/A</v>
      </c>
      <c r="O35">
        <f>SUM(IF('Information Security'!$L$57&lt;'Information Security'!$K$57,1,0),IF('Information Security'!$L$58&lt;'Information Security'!$K$58,1,0),IF('Information Security'!$L$59&lt;'Information Security'!$K$59,1,0))</f>
        <v>0</v>
      </c>
      <c r="P35">
        <f>COUNTA('Information Security'!$K$57:$K$59)</f>
        <v>3</v>
      </c>
      <c r="Q35">
        <f>$P35-$O35-COUNTIF('Information Security'!L57:'Information Security'!L59,"-")</f>
        <v>0</v>
      </c>
      <c r="R35">
        <v>12.1</v>
      </c>
      <c r="S35" s="231">
        <f t="shared" si="5"/>
        <v>0</v>
      </c>
      <c r="T35" s="231">
        <f t="shared" si="14"/>
        <v>0</v>
      </c>
      <c r="U35" s="231">
        <f t="shared" si="15"/>
        <v>0</v>
      </c>
      <c r="V35" s="231">
        <f t="shared" si="16"/>
        <v>0</v>
      </c>
      <c r="W35" s="231">
        <f t="shared" si="6"/>
        <v>0</v>
      </c>
      <c r="X35" s="231">
        <f t="shared" si="7"/>
        <v>0</v>
      </c>
    </row>
    <row r="36" spans="1:24" x14ac:dyDescent="0.2">
      <c r="A36" s="178"/>
      <c r="B36" s="178"/>
      <c r="C36" s="178" t="str">
        <f>'Information Security'!A60</f>
        <v>Operations security - Protection from malware</v>
      </c>
      <c r="D36">
        <v>12.2</v>
      </c>
      <c r="E36" s="4">
        <f>COUNTIF('Information Security'!$D$62:$D$62,E6)</f>
        <v>0</v>
      </c>
      <c r="F36" s="4">
        <f>COUNTIF('Information Security'!$D$62:$D$62,F6)</f>
        <v>0</v>
      </c>
      <c r="G36" s="4">
        <f>COUNTIF('Information Security'!$D$62:$D$62,G6)</f>
        <v>0</v>
      </c>
      <c r="H36" s="4">
        <f>COUNTIF('Information Security'!$D$62:$D$62,H6)</f>
        <v>0</v>
      </c>
      <c r="I36" s="4">
        <f>SUM('Information Security'!$K$62:$K$62)</f>
        <v>2</v>
      </c>
      <c r="J36" s="4">
        <f>ROWS('Information Security'!$D$62:$D$62)*3</f>
        <v>3</v>
      </c>
      <c r="K36" s="4">
        <f>SUM('Information Security'!$L$62:$L$62)</f>
        <v>0</v>
      </c>
      <c r="L36">
        <f t="shared" si="11"/>
        <v>0</v>
      </c>
      <c r="M36" t="str">
        <f t="shared" si="12"/>
        <v>N/A</v>
      </c>
      <c r="N36" t="str">
        <f t="shared" si="13"/>
        <v>N/A</v>
      </c>
      <c r="O36">
        <f>SUM(IF('Information Security'!$L$62&lt;'Information Security'!$K$62,1,0))</f>
        <v>0</v>
      </c>
      <c r="P36">
        <f>COUNTA('Information Security'!$K$62:$K$62)</f>
        <v>1</v>
      </c>
      <c r="Q36">
        <f>$P36-$O36-COUNTIF('Information Security'!L62:'Information Security'!L62,"-")</f>
        <v>0</v>
      </c>
      <c r="R36">
        <v>12.2</v>
      </c>
      <c r="S36" s="231">
        <f t="shared" si="5"/>
        <v>0</v>
      </c>
      <c r="T36" s="231">
        <f t="shared" si="14"/>
        <v>0</v>
      </c>
      <c r="U36" s="231">
        <f t="shared" si="15"/>
        <v>0</v>
      </c>
      <c r="V36" s="231">
        <f t="shared" si="16"/>
        <v>0</v>
      </c>
      <c r="W36" s="231">
        <f t="shared" si="6"/>
        <v>0</v>
      </c>
      <c r="X36" s="231">
        <f t="shared" si="7"/>
        <v>0</v>
      </c>
    </row>
    <row r="37" spans="1:24" x14ac:dyDescent="0.2">
      <c r="A37" s="178"/>
      <c r="B37" s="178"/>
      <c r="C37" s="178" t="str">
        <f>'Information Security'!A63</f>
        <v>Operations security - Logging and monitoring</v>
      </c>
      <c r="D37">
        <v>12.4</v>
      </c>
      <c r="E37" s="4">
        <f>COUNTIF('Information Security'!$D$65:$D$67,E6)</f>
        <v>0</v>
      </c>
      <c r="F37" s="4">
        <f>COUNTIF('Information Security'!$D$65:$D$67,F6)</f>
        <v>0</v>
      </c>
      <c r="G37" s="4">
        <f>COUNTIF('Information Security'!$D$65:$D$67,G6)</f>
        <v>0</v>
      </c>
      <c r="H37" s="4">
        <f>COUNTIF('Information Security'!$D$65:$D$67,H6)</f>
        <v>0</v>
      </c>
      <c r="I37" s="4">
        <f>SUM('Information Security'!$K$65:$K$67)</f>
        <v>6</v>
      </c>
      <c r="J37" s="4">
        <f>ROWS('Information Security'!$D$65:$D$67)*3</f>
        <v>9</v>
      </c>
      <c r="K37" s="4">
        <f>SUM('Information Security'!$L$65:$L$67)</f>
        <v>0</v>
      </c>
      <c r="L37">
        <f t="shared" si="11"/>
        <v>0</v>
      </c>
      <c r="M37" t="str">
        <f t="shared" si="12"/>
        <v>N/A</v>
      </c>
      <c r="N37" t="str">
        <f t="shared" si="13"/>
        <v>N/A</v>
      </c>
      <c r="O37">
        <f>SUM(IF('Information Security'!$L$65&lt;'Information Security'!$K$65,1,0),IF('Information Security'!$L$66&lt;'Information Security'!$K$66,1,0),IF('Information Security'!$L$67&lt;'Information Security'!$K$67,1,0))</f>
        <v>0</v>
      </c>
      <c r="P37">
        <f>COUNTA('Information Security'!$K$65:$K$67)</f>
        <v>3</v>
      </c>
      <c r="Q37">
        <f>$P37-$O37-COUNTIF('Information Security'!L65:'Information Security'!L67,"-")</f>
        <v>0</v>
      </c>
      <c r="R37">
        <v>12.4</v>
      </c>
      <c r="S37" s="231">
        <f t="shared" si="5"/>
        <v>0</v>
      </c>
      <c r="T37" s="231">
        <f t="shared" si="14"/>
        <v>0</v>
      </c>
      <c r="U37" s="231">
        <f t="shared" si="15"/>
        <v>0</v>
      </c>
      <c r="V37" s="231">
        <f t="shared" si="16"/>
        <v>0</v>
      </c>
      <c r="W37" s="231">
        <f t="shared" si="6"/>
        <v>0</v>
      </c>
      <c r="X37" s="231">
        <f t="shared" si="7"/>
        <v>0</v>
      </c>
    </row>
    <row r="38" spans="1:24" x14ac:dyDescent="0.2">
      <c r="A38" s="178"/>
      <c r="B38" s="178"/>
      <c r="C38" s="178" t="str">
        <f>'Information Security'!A68</f>
        <v>Operations security - Control of operational software</v>
      </c>
      <c r="D38">
        <v>12.5</v>
      </c>
      <c r="E38" s="4">
        <f>COUNTIF('Information Security'!$D$70:$D$70,E6)</f>
        <v>0</v>
      </c>
      <c r="F38" s="4">
        <f>COUNTIF('Information Security'!$D$70:$D$70,F6)</f>
        <v>0</v>
      </c>
      <c r="G38" s="4">
        <f>COUNTIF('Information Security'!$D$70:$D$70,G6)</f>
        <v>0</v>
      </c>
      <c r="H38" s="4">
        <f>COUNTIF('Information Security'!$D$70:$D$70,H6)</f>
        <v>0</v>
      </c>
      <c r="I38" s="4">
        <f>SUM('Information Security'!$K$70:$K$70)</f>
        <v>2</v>
      </c>
      <c r="J38" s="4">
        <f>ROWS('Information Security'!$D$70:$D$70)*3</f>
        <v>3</v>
      </c>
      <c r="K38" s="4">
        <f>SUM('Information Security'!$L$70:$L$70)</f>
        <v>0</v>
      </c>
      <c r="L38">
        <f t="shared" si="11"/>
        <v>0</v>
      </c>
      <c r="M38" t="str">
        <f t="shared" si="12"/>
        <v>N/A</v>
      </c>
      <c r="N38" t="str">
        <f t="shared" si="13"/>
        <v>N/A</v>
      </c>
      <c r="O38">
        <f>SUM(IF('Information Security'!$L$70&lt;'Information Security'!$K$70,1,0))</f>
        <v>0</v>
      </c>
      <c r="P38">
        <f>COUNTA('Information Security'!$K$70:$K$70)</f>
        <v>1</v>
      </c>
      <c r="Q38">
        <f>$P38-$O38-COUNTIF('Information Security'!L70:'Information Security'!L70,"-")</f>
        <v>0</v>
      </c>
      <c r="R38">
        <v>12.5</v>
      </c>
      <c r="S38" s="231">
        <f t="shared" si="5"/>
        <v>0</v>
      </c>
      <c r="T38" s="231">
        <f t="shared" si="14"/>
        <v>0</v>
      </c>
      <c r="U38" s="231">
        <f t="shared" si="15"/>
        <v>0</v>
      </c>
      <c r="V38" s="231">
        <f t="shared" si="16"/>
        <v>0</v>
      </c>
      <c r="W38" s="231">
        <f t="shared" si="6"/>
        <v>0</v>
      </c>
      <c r="X38" s="231">
        <f t="shared" si="7"/>
        <v>0</v>
      </c>
    </row>
    <row r="39" spans="1:24" x14ac:dyDescent="0.2">
      <c r="A39" s="178"/>
      <c r="B39" s="178"/>
      <c r="C39" s="178" t="str">
        <f>'Information Security'!A71</f>
        <v>Communications security - Network security management</v>
      </c>
      <c r="D39">
        <v>13.1</v>
      </c>
      <c r="E39" s="4">
        <f>COUNTIF('Information Security'!$D$73:$D$75,E6)</f>
        <v>0</v>
      </c>
      <c r="F39" s="4">
        <f>COUNTIF('Information Security'!$D$73:$D$75,F6)</f>
        <v>0</v>
      </c>
      <c r="G39" s="4">
        <f>COUNTIF('Information Security'!$D$73:$D$75,G6)</f>
        <v>0</v>
      </c>
      <c r="H39" s="4">
        <f>COUNTIF('Information Security'!$D$73:$D$75,H6)</f>
        <v>0</v>
      </c>
      <c r="I39" s="4">
        <f>SUM('Information Security'!$K$73:$K$75)</f>
        <v>6</v>
      </c>
      <c r="J39" s="4">
        <f>ROWS('Information Security'!$D$73:$D$75)*3</f>
        <v>9</v>
      </c>
      <c r="K39" s="4">
        <f>SUM('Information Security'!$L$73:$L$75)</f>
        <v>0</v>
      </c>
      <c r="L39">
        <f t="shared" si="11"/>
        <v>0</v>
      </c>
      <c r="M39" t="str">
        <f t="shared" si="12"/>
        <v>N/A</v>
      </c>
      <c r="N39" t="str">
        <f t="shared" si="13"/>
        <v>N/A</v>
      </c>
      <c r="O39">
        <f>SUM(IF('Information Security'!$L$73&lt;'Information Security'!$K$73,1,0),IF('Information Security'!$L$74&lt;'Information Security'!$K$74,1,0),IF('Information Security'!$L$75&lt;'Information Security'!$K$75,1,0))</f>
        <v>0</v>
      </c>
      <c r="P39">
        <f>COUNTA('Information Security'!$K$73:$K$75)</f>
        <v>3</v>
      </c>
      <c r="Q39">
        <f>$P39-$O39-COUNTIF('Information Security'!L73:'Information Security'!L75,"-")</f>
        <v>0</v>
      </c>
      <c r="R39">
        <v>13.1</v>
      </c>
      <c r="S39" s="231">
        <f t="shared" si="5"/>
        <v>0</v>
      </c>
      <c r="T39" s="231">
        <f t="shared" si="14"/>
        <v>0</v>
      </c>
      <c r="U39" s="231">
        <f t="shared" si="15"/>
        <v>0</v>
      </c>
      <c r="V39" s="231">
        <f t="shared" si="16"/>
        <v>0</v>
      </c>
      <c r="W39" s="231">
        <f t="shared" si="6"/>
        <v>0</v>
      </c>
      <c r="X39" s="231">
        <f t="shared" si="7"/>
        <v>0</v>
      </c>
    </row>
    <row r="40" spans="1:24" x14ac:dyDescent="0.2">
      <c r="A40" s="178"/>
      <c r="B40" s="178"/>
      <c r="C40" s="178" t="str">
        <f>'Information Security'!A76</f>
        <v>Communications security - Information transfer</v>
      </c>
      <c r="D40">
        <v>13.2</v>
      </c>
      <c r="E40" s="4">
        <f>COUNTIF('Information Security'!$D$78:$D$81,E6)</f>
        <v>0</v>
      </c>
      <c r="F40" s="4">
        <f>COUNTIF('Information Security'!$D$78:$D$81,F6)</f>
        <v>0</v>
      </c>
      <c r="G40" s="4">
        <f>COUNTIF('Information Security'!$D$78:$D$81,G6)</f>
        <v>0</v>
      </c>
      <c r="H40" s="4">
        <f>COUNTIF('Information Security'!$D$78:$D$81,H6)</f>
        <v>0</v>
      </c>
      <c r="I40" s="4">
        <f>SUM('Information Security'!$K$78:$K$81)</f>
        <v>8</v>
      </c>
      <c r="J40" s="4">
        <f>ROWS('Information Security'!$D$78:$D$81)*3</f>
        <v>12</v>
      </c>
      <c r="K40" s="4">
        <f>SUM('Information Security'!$L$78:$L$81)</f>
        <v>0</v>
      </c>
      <c r="L40">
        <f t="shared" si="11"/>
        <v>0</v>
      </c>
      <c r="M40" t="str">
        <f t="shared" si="12"/>
        <v>N/A</v>
      </c>
      <c r="N40" t="str">
        <f t="shared" si="13"/>
        <v>N/A</v>
      </c>
      <c r="O40">
        <f>SUM(IF('Information Security'!$L$78&lt;'Information Security'!$K$78,1,0),IF('Information Security'!$L$79&lt;'Information Security'!$K$79,1,0),IF('Information Security'!$L$80&lt;'Information Security'!$K$80,1,0),IF('Information Security'!$L$81&lt;'Information Security'!$K$81,1,0))</f>
        <v>0</v>
      </c>
      <c r="P40">
        <f>COUNTA('Information Security'!$K$78:$K$81)</f>
        <v>4</v>
      </c>
      <c r="Q40">
        <f>$P40-$O40-COUNTIF('Information Security'!L78:'Information Security'!L81,"-")</f>
        <v>0</v>
      </c>
      <c r="R40">
        <v>13.2</v>
      </c>
      <c r="S40" s="231">
        <f t="shared" si="5"/>
        <v>0</v>
      </c>
      <c r="T40" s="231">
        <f t="shared" si="14"/>
        <v>0</v>
      </c>
      <c r="U40" s="231">
        <f t="shared" si="15"/>
        <v>0</v>
      </c>
      <c r="V40" s="231">
        <f t="shared" si="16"/>
        <v>0</v>
      </c>
      <c r="W40" s="231">
        <f t="shared" si="6"/>
        <v>0</v>
      </c>
      <c r="X40" s="231">
        <f t="shared" si="7"/>
        <v>0</v>
      </c>
    </row>
    <row r="41" spans="1:24" x14ac:dyDescent="0.2">
      <c r="A41" s="178"/>
      <c r="B41" s="178"/>
      <c r="C41" s="178" t="str">
        <f>'Information Security'!A82</f>
        <v>System acquisition, development and maintenance - Security requirements of information systems</v>
      </c>
      <c r="D41">
        <v>14.1</v>
      </c>
      <c r="E41" s="4">
        <f>COUNTIF('Information Security'!$D$84:$D$85,E6)</f>
        <v>0</v>
      </c>
      <c r="F41" s="4">
        <f>COUNTIF('Information Security'!$D$84:$D$85,F6)</f>
        <v>0</v>
      </c>
      <c r="G41" s="4">
        <f>COUNTIF('Information Security'!$D$84:$D$85,G6)</f>
        <v>0</v>
      </c>
      <c r="H41" s="4">
        <f>COUNTIF('Information Security'!$D$84:$D$85,H6)</f>
        <v>0</v>
      </c>
      <c r="I41" s="4">
        <f>SUM('Information Security'!$K$84:$K$85)</f>
        <v>4</v>
      </c>
      <c r="J41" s="4">
        <f>ROWS('Information Security'!$D$84:$D$85)*3</f>
        <v>6</v>
      </c>
      <c r="K41" s="4">
        <f>SUM('Information Security'!$L$84:$L$85)</f>
        <v>0</v>
      </c>
      <c r="L41">
        <f t="shared" si="11"/>
        <v>0</v>
      </c>
      <c r="M41" t="str">
        <f t="shared" si="12"/>
        <v>N/A</v>
      </c>
      <c r="N41" t="str">
        <f t="shared" si="13"/>
        <v>N/A</v>
      </c>
      <c r="O41">
        <f>SUM(IF('Information Security'!$L$84&lt;'Information Security'!$K$84,1,0),IF('Information Security'!$L$85&lt;'Information Security'!$K$85,1,0))</f>
        <v>0</v>
      </c>
      <c r="P41">
        <f>COUNTA('Information Security'!$K$84:$K$85)</f>
        <v>2</v>
      </c>
      <c r="Q41">
        <f>$P41-$O41-COUNTIF('Information Security'!L84:'Information Security'!L85,"-")</f>
        <v>0</v>
      </c>
      <c r="R41">
        <v>14.1</v>
      </c>
      <c r="S41" s="231">
        <f t="shared" si="5"/>
        <v>0</v>
      </c>
      <c r="T41" s="231">
        <f t="shared" si="14"/>
        <v>0</v>
      </c>
      <c r="U41" s="231">
        <f t="shared" si="15"/>
        <v>0</v>
      </c>
      <c r="V41" s="231">
        <f t="shared" si="16"/>
        <v>0</v>
      </c>
      <c r="W41" s="231">
        <f t="shared" si="6"/>
        <v>0</v>
      </c>
      <c r="X41" s="231">
        <f t="shared" si="7"/>
        <v>0</v>
      </c>
    </row>
    <row r="42" spans="1:24" x14ac:dyDescent="0.2">
      <c r="A42" s="178"/>
      <c r="B42" s="178"/>
      <c r="C42" s="178" t="str">
        <f>'Information Security'!A86</f>
        <v>System acquisition, development and maintenance - Security in development and support processes</v>
      </c>
      <c r="D42">
        <v>14.2</v>
      </c>
      <c r="E42" s="4">
        <f>COUNTIF('Information Security'!$D$88:$D$93,E6)</f>
        <v>0</v>
      </c>
      <c r="F42" s="4">
        <f>COUNTIF('Information Security'!$D$88:$D$93,F6)</f>
        <v>0</v>
      </c>
      <c r="G42" s="4">
        <f>COUNTIF('Information Security'!$D$88:$D$93,G6)</f>
        <v>0</v>
      </c>
      <c r="H42" s="4">
        <f>COUNTIF('Information Security'!$D$88:$D$93,H6)</f>
        <v>0</v>
      </c>
      <c r="I42" s="4">
        <f>SUM('Information Security'!$K$88:$K$93)</f>
        <v>12</v>
      </c>
      <c r="J42" s="4">
        <f>ROWS('Information Security'!$D$88:$D$93)*3</f>
        <v>18</v>
      </c>
      <c r="K42" s="4">
        <f>SUM('Information Security'!$L$88:$L$93)</f>
        <v>0</v>
      </c>
      <c r="L42">
        <f t="shared" si="11"/>
        <v>0</v>
      </c>
      <c r="M42" t="str">
        <f t="shared" si="12"/>
        <v>N/A</v>
      </c>
      <c r="N42" t="str">
        <f t="shared" si="13"/>
        <v>N/A</v>
      </c>
      <c r="O42">
        <f>SUM(IF('Information Security'!$L$88&lt;'Information Security'!$K$88,1,0),IF('Information Security'!$L$89&lt;'Information Security'!$K$89,1,0),IF('Information Security'!$L$90&lt;'Information Security'!$K$90,1,0),IF('Information Security'!$L$91&lt;'Information Security'!$K$91,1,0),IF('Information Security'!$L$92&lt;'Information Security'!$K$92,1,0),IF('Information Security'!$L$93&lt;'Information Security'!$K$93,1,0))</f>
        <v>0</v>
      </c>
      <c r="P42">
        <f>COUNTA('Information Security'!$K$88:$K$93)</f>
        <v>6</v>
      </c>
      <c r="Q42">
        <f>$P42-$O42-COUNTIF('Information Security'!L88:'Information Security'!L93,"-")</f>
        <v>0</v>
      </c>
      <c r="R42">
        <v>14.2</v>
      </c>
      <c r="S42" s="231">
        <f t="shared" si="5"/>
        <v>0</v>
      </c>
      <c r="T42" s="231">
        <f t="shared" si="14"/>
        <v>0</v>
      </c>
      <c r="U42" s="231">
        <f t="shared" si="15"/>
        <v>0</v>
      </c>
      <c r="V42" s="231">
        <f t="shared" si="16"/>
        <v>0</v>
      </c>
      <c r="W42" s="231">
        <f t="shared" si="6"/>
        <v>0</v>
      </c>
      <c r="X42" s="231">
        <f t="shared" si="7"/>
        <v>0</v>
      </c>
    </row>
    <row r="43" spans="1:24" x14ac:dyDescent="0.2">
      <c r="A43" s="178"/>
      <c r="B43" s="178"/>
      <c r="C43" s="178" t="str">
        <f>'Information Security'!A94</f>
        <v>System acquisition, development and maintenance - Test data</v>
      </c>
      <c r="D43">
        <v>14.3</v>
      </c>
      <c r="E43" s="4">
        <f>COUNTIF('Information Security'!$D$96:$D$96,E6)</f>
        <v>0</v>
      </c>
      <c r="F43" s="4">
        <f>COUNTIF('Information Security'!$D$96:$D$96,F6)</f>
        <v>0</v>
      </c>
      <c r="G43" s="4">
        <f>COUNTIF('Information Security'!$D$96:$D$96,G6)</f>
        <v>0</v>
      </c>
      <c r="H43" s="4">
        <f>COUNTIF('Information Security'!$D$96:$D$96,H6)</f>
        <v>0</v>
      </c>
      <c r="I43" s="4">
        <f>SUM('Information Security'!$K$96:$K$96)</f>
        <v>2</v>
      </c>
      <c r="J43" s="4">
        <f>ROWS('Information Security'!$D$96:$D$96)*3</f>
        <v>3</v>
      </c>
      <c r="K43" s="4">
        <f>SUM('Information Security'!$L$96:$L$96)</f>
        <v>0</v>
      </c>
      <c r="L43">
        <f t="shared" si="11"/>
        <v>0</v>
      </c>
      <c r="M43" t="str">
        <f t="shared" si="12"/>
        <v>N/A</v>
      </c>
      <c r="N43" t="str">
        <f t="shared" si="13"/>
        <v>N/A</v>
      </c>
      <c r="O43">
        <f>SUM(IF('Information Security'!$L$96&lt;'Information Security'!$K$96,1,0))</f>
        <v>0</v>
      </c>
      <c r="P43">
        <f>COUNTA('Information Security'!$K$96:$K$96)</f>
        <v>1</v>
      </c>
      <c r="Q43">
        <f>$P43-$O43-COUNTIF('Information Security'!L96:'Information Security'!L96,"-")</f>
        <v>0</v>
      </c>
      <c r="R43">
        <v>14.3</v>
      </c>
      <c r="S43" s="231">
        <f t="shared" si="5"/>
        <v>0</v>
      </c>
      <c r="T43" s="231">
        <f t="shared" si="14"/>
        <v>0</v>
      </c>
      <c r="U43" s="231">
        <f t="shared" si="15"/>
        <v>0</v>
      </c>
      <c r="V43" s="231">
        <f t="shared" si="16"/>
        <v>0</v>
      </c>
      <c r="W43" s="231">
        <f t="shared" si="6"/>
        <v>0</v>
      </c>
      <c r="X43" s="231">
        <f t="shared" si="7"/>
        <v>0</v>
      </c>
    </row>
    <row r="44" spans="1:24" x14ac:dyDescent="0.2">
      <c r="A44" s="178"/>
      <c r="B44" s="178"/>
      <c r="C44" s="178" t="str">
        <f>'Information Security'!A97</f>
        <v>Supplier relationships - Information security in supplier relationships</v>
      </c>
      <c r="D44">
        <v>15.1</v>
      </c>
      <c r="E44" s="4">
        <f>COUNTIF('Information Security'!$D$99:$D$100,E6)</f>
        <v>0</v>
      </c>
      <c r="F44" s="4">
        <f>COUNTIF('Information Security'!$D$99:$D$100,F6)</f>
        <v>0</v>
      </c>
      <c r="G44" s="4">
        <f>COUNTIF('Information Security'!$D$99:$D$100,G6)</f>
        <v>0</v>
      </c>
      <c r="H44" s="4">
        <f>COUNTIF('Information Security'!$D$99:$D$100,H6)</f>
        <v>0</v>
      </c>
      <c r="I44" s="4">
        <f>SUM('Information Security'!$K$99:$K$100)</f>
        <v>4</v>
      </c>
      <c r="J44" s="4">
        <f>ROWS('Information Security'!$D$99:$D$100)*3</f>
        <v>6</v>
      </c>
      <c r="K44" s="4">
        <f>SUM('Information Security'!$L$99:$L$100)</f>
        <v>0</v>
      </c>
      <c r="L44">
        <f t="shared" si="11"/>
        <v>0</v>
      </c>
      <c r="M44" t="str">
        <f t="shared" si="12"/>
        <v>N/A</v>
      </c>
      <c r="N44" t="str">
        <f t="shared" si="13"/>
        <v>N/A</v>
      </c>
      <c r="O44">
        <f>SUM(IF('Information Security'!$L$99&lt;'Information Security'!$K$99,1,0),IF('Information Security'!$L$100&lt;'Information Security'!$K$100,1,0))</f>
        <v>0</v>
      </c>
      <c r="P44">
        <f>COUNTA('Information Security'!$K$99:$K$100)</f>
        <v>2</v>
      </c>
      <c r="Q44">
        <f>$P44-$O44-COUNTIF('Information Security'!L99:'Information Security'!L100,"-")</f>
        <v>0</v>
      </c>
      <c r="R44">
        <v>15.1</v>
      </c>
      <c r="S44" s="231">
        <f t="shared" si="5"/>
        <v>0</v>
      </c>
      <c r="T44" s="231">
        <f t="shared" si="14"/>
        <v>0</v>
      </c>
      <c r="U44" s="231">
        <f t="shared" si="15"/>
        <v>0</v>
      </c>
      <c r="V44" s="231">
        <f t="shared" si="16"/>
        <v>0</v>
      </c>
      <c r="W44" s="231">
        <f t="shared" si="6"/>
        <v>0</v>
      </c>
      <c r="X44" s="231">
        <f t="shared" si="7"/>
        <v>0</v>
      </c>
    </row>
    <row r="45" spans="1:24" x14ac:dyDescent="0.2">
      <c r="A45" s="178"/>
      <c r="B45" s="178"/>
      <c r="C45" s="178" t="str">
        <f>'Information Security'!A101</f>
        <v>Information security incident management - Management of information security incidents and improvements</v>
      </c>
      <c r="D45">
        <v>16.100000000000001</v>
      </c>
      <c r="E45" s="4">
        <f>COUNTIF('Information Security'!$D$103:$D$109,E6)</f>
        <v>0</v>
      </c>
      <c r="F45" s="4">
        <f>COUNTIF('Information Security'!$D$103:$D$109,F6)</f>
        <v>0</v>
      </c>
      <c r="G45" s="4">
        <f>COUNTIF('Information Security'!$D$103:$D$109,G6)</f>
        <v>0</v>
      </c>
      <c r="H45" s="4">
        <f>COUNTIF('Information Security'!$D$103:$D$109,H6)</f>
        <v>0</v>
      </c>
      <c r="I45" s="4">
        <f>SUM('Information Security'!$K$103:$K$109)</f>
        <v>14</v>
      </c>
      <c r="J45" s="4">
        <f>ROWS('Information Security'!$D$103:$D$109)*3</f>
        <v>21</v>
      </c>
      <c r="K45" s="4">
        <f>SUM('Information Security'!$L$103:$L$109)</f>
        <v>0</v>
      </c>
      <c r="L45">
        <f t="shared" si="11"/>
        <v>0</v>
      </c>
      <c r="M45" t="str">
        <f t="shared" si="12"/>
        <v>N/A</v>
      </c>
      <c r="N45" t="str">
        <f t="shared" si="13"/>
        <v>N/A</v>
      </c>
      <c r="O45">
        <f>SUM(IF('Information Security'!$L$103&lt;'Information Security'!$K$103,1,0),IF('Information Security'!$L$104&lt;'Information Security'!$K$104,1,0),IF('Information Security'!$L$105&lt;'Information Security'!$K$105,1,0),IF('Information Security'!$L$106&lt;'Information Security'!$K$106,1,0),IF('Information Security'!$L$107&lt;'Information Security'!$K$107,1,0),IF('Information Security'!$L$108&lt;'Information Security'!$K$108,1,0),IF('Information Security'!$L$109&lt;'Information Security'!$K$109,1,0))</f>
        <v>0</v>
      </c>
      <c r="P45">
        <f>COUNTA('Information Security'!$K$103:$K$109)</f>
        <v>7</v>
      </c>
      <c r="Q45">
        <f>$P45-$O45-COUNTIF('Information Security'!L103:'Information Security'!L109,"-")</f>
        <v>0</v>
      </c>
      <c r="R45">
        <v>16.100000000000001</v>
      </c>
      <c r="S45" s="231">
        <f t="shared" si="5"/>
        <v>0</v>
      </c>
      <c r="T45" s="231">
        <f t="shared" si="14"/>
        <v>0</v>
      </c>
      <c r="U45" s="231">
        <f t="shared" si="15"/>
        <v>0</v>
      </c>
      <c r="V45" s="231">
        <f t="shared" si="16"/>
        <v>0</v>
      </c>
      <c r="W45" s="231">
        <f t="shared" si="6"/>
        <v>0</v>
      </c>
      <c r="X45" s="231">
        <f t="shared" si="7"/>
        <v>0</v>
      </c>
    </row>
    <row r="46" spans="1:24" x14ac:dyDescent="0.2">
      <c r="A46" s="178"/>
      <c r="B46" s="178"/>
      <c r="C46" s="178" t="str">
        <f>'Information Security'!A110</f>
        <v>Information security aspects of business continuity management- Information security continuity</v>
      </c>
      <c r="D46">
        <v>17.100000000000001</v>
      </c>
      <c r="E46" s="4">
        <f>COUNTIF('Information Security'!$D$112:$D$114,E6)</f>
        <v>0</v>
      </c>
      <c r="F46" s="4">
        <f>COUNTIF('Information Security'!$D$112:$D$114,F6)</f>
        <v>0</v>
      </c>
      <c r="G46" s="4">
        <f>COUNTIF('Information Security'!$D$112:$D$114,G6)</f>
        <v>0</v>
      </c>
      <c r="H46" s="4">
        <f>COUNTIF('Information Security'!$D$112:$D$114,H6)</f>
        <v>0</v>
      </c>
      <c r="I46" s="4">
        <f>SUM('Information Security'!$K$112:$K$114)</f>
        <v>6</v>
      </c>
      <c r="J46" s="4">
        <f>ROWS('Information Security'!$D$112:$D$114)*3</f>
        <v>9</v>
      </c>
      <c r="K46" s="4">
        <f>SUM('Information Security'!$L$112:$L$114)</f>
        <v>0</v>
      </c>
      <c r="L46">
        <f t="shared" si="11"/>
        <v>0</v>
      </c>
      <c r="M46" t="str">
        <f t="shared" si="12"/>
        <v>N/A</v>
      </c>
      <c r="N46" t="str">
        <f t="shared" si="13"/>
        <v>N/A</v>
      </c>
      <c r="O46">
        <f>SUM(IF('Information Security'!$L$112&lt;'Information Security'!$K$112,1,0),IF('Information Security'!$L$113&lt;'Information Security'!$K$113,1,0),IF('Information Security'!$L$114&lt;'Information Security'!$K$114,1,0))</f>
        <v>0</v>
      </c>
      <c r="P46">
        <f>COUNTA('Information Security'!$K$112:$K$114)</f>
        <v>3</v>
      </c>
      <c r="Q46">
        <f>$P46-$O46-COUNTIF('Information Security'!L112:'Information Security'!L114,"-")</f>
        <v>0</v>
      </c>
      <c r="R46">
        <v>17.100000000000001</v>
      </c>
      <c r="S46" s="231">
        <f t="shared" si="5"/>
        <v>0</v>
      </c>
      <c r="T46" s="231">
        <f t="shared" si="14"/>
        <v>0</v>
      </c>
      <c r="U46" s="231">
        <f t="shared" si="15"/>
        <v>0</v>
      </c>
      <c r="V46" s="231">
        <f t="shared" si="16"/>
        <v>0</v>
      </c>
      <c r="W46" s="231">
        <f t="shared" si="6"/>
        <v>0</v>
      </c>
      <c r="X46" s="231">
        <f t="shared" si="7"/>
        <v>0</v>
      </c>
    </row>
    <row r="47" spans="1:24" x14ac:dyDescent="0.2">
      <c r="A47" s="178"/>
      <c r="B47" s="178"/>
      <c r="C47" s="178" t="str">
        <f>'Information Security'!A115</f>
        <v>Compliance - Compliance with legal and contractual requirements</v>
      </c>
      <c r="D47">
        <v>18.100000000000001</v>
      </c>
      <c r="E47" s="4">
        <f>COUNTIF('Information Security'!$D$117:$D$119,E6)</f>
        <v>0</v>
      </c>
      <c r="F47" s="4">
        <f>COUNTIF('Information Security'!$D$117:$D$119,F6)</f>
        <v>0</v>
      </c>
      <c r="G47" s="4">
        <f>COUNTIF('Information Security'!$D$117:$D$119,G6)</f>
        <v>0</v>
      </c>
      <c r="H47" s="4">
        <f>COUNTIF('Information Security'!$D$117:$D$119,H6)</f>
        <v>0</v>
      </c>
      <c r="I47" s="4">
        <f>SUM('Information Security'!$K$117:$K$119)</f>
        <v>6</v>
      </c>
      <c r="J47" s="4">
        <f>ROWS('Information Security'!$D$117:$D$119)*3</f>
        <v>9</v>
      </c>
      <c r="K47" s="4">
        <f>SUM('Information Security'!$L$117:$L$119)</f>
        <v>0</v>
      </c>
      <c r="L47">
        <f t="shared" si="11"/>
        <v>0</v>
      </c>
      <c r="M47" t="str">
        <f t="shared" si="12"/>
        <v>N/A</v>
      </c>
      <c r="N47" t="str">
        <f t="shared" si="13"/>
        <v>N/A</v>
      </c>
      <c r="O47">
        <f>SUM(IF('Information Security'!$L$117&lt;'Information Security'!$K$117,1,0),IF('Information Security'!$L$118&lt;'Information Security'!$K$118,1,0),IF('Information Security'!$L$119&lt;'Information Security'!$K$119,1,0))</f>
        <v>0</v>
      </c>
      <c r="P47">
        <f>COUNTA('Information Security'!$K$117:$K$119)</f>
        <v>3</v>
      </c>
      <c r="Q47">
        <f>$P47-$O47-COUNTIF('Information Security'!L117:'Information Security'!L119,"-")</f>
        <v>0</v>
      </c>
      <c r="R47">
        <v>18.100000000000001</v>
      </c>
      <c r="S47" s="231">
        <f t="shared" si="5"/>
        <v>0</v>
      </c>
      <c r="T47" s="231">
        <f t="shared" si="14"/>
        <v>0</v>
      </c>
      <c r="U47" s="231">
        <f t="shared" si="15"/>
        <v>0</v>
      </c>
      <c r="V47" s="231">
        <f t="shared" si="16"/>
        <v>0</v>
      </c>
      <c r="W47" s="231">
        <f t="shared" si="6"/>
        <v>0</v>
      </c>
      <c r="X47" s="231">
        <f t="shared" si="7"/>
        <v>0</v>
      </c>
    </row>
    <row r="48" spans="1:24" x14ac:dyDescent="0.2">
      <c r="A48" s="178"/>
      <c r="B48" s="178"/>
      <c r="C48" s="178" t="str">
        <f>'Information Security'!A120</f>
        <v>Compliance - Information security reviews</v>
      </c>
      <c r="D48">
        <v>18.2</v>
      </c>
      <c r="E48" s="4">
        <f>COUNTIF('Information Security'!$D$122:$D$124,E6)</f>
        <v>0</v>
      </c>
      <c r="F48" s="4">
        <f>COUNTIF('Information Security'!$D$122:$D$124,F6)</f>
        <v>0</v>
      </c>
      <c r="G48" s="4">
        <f>COUNTIF('Information Security'!$D$122:$D$124,G6)</f>
        <v>0</v>
      </c>
      <c r="H48" s="4">
        <f>COUNTIF('Information Security'!$D$122:$D$124,H6)</f>
        <v>0</v>
      </c>
      <c r="I48" s="4">
        <f>SUM('Information Security'!$K$122:$K$124)</f>
        <v>6</v>
      </c>
      <c r="J48" s="4">
        <f>ROWS('Information Security'!$D$122:$D$124)*3</f>
        <v>9</v>
      </c>
      <c r="K48" s="4">
        <f>SUM('Information Security'!$L$122:$L$124)</f>
        <v>0</v>
      </c>
      <c r="L48">
        <f t="shared" si="11"/>
        <v>0</v>
      </c>
      <c r="M48" t="str">
        <f t="shared" si="12"/>
        <v>N/A</v>
      </c>
      <c r="N48" t="str">
        <f t="shared" si="13"/>
        <v>N/A</v>
      </c>
      <c r="O48">
        <f>SUM(IF('Information Security'!$L$122&lt;'Information Security'!$K$122,1,0),IF('Information Security'!$L$123&lt;'Information Security'!$K$123,1,0),IF('Information Security'!$L$124&lt;'Information Security'!$K$124,1,0))</f>
        <v>0</v>
      </c>
      <c r="P48">
        <f>COUNTA('Information Security'!$K$122:$K$124)</f>
        <v>3</v>
      </c>
      <c r="Q48">
        <f>$P48-$O48-COUNTIF('Information Security'!L122:'Information Security'!L124,"-")</f>
        <v>0</v>
      </c>
      <c r="R48">
        <v>18.2</v>
      </c>
      <c r="S48" s="231">
        <f t="shared" si="5"/>
        <v>0</v>
      </c>
      <c r="T48" s="231">
        <f t="shared" si="14"/>
        <v>0</v>
      </c>
      <c r="U48" s="231">
        <f t="shared" si="15"/>
        <v>0</v>
      </c>
      <c r="V48" s="231">
        <f t="shared" si="16"/>
        <v>0</v>
      </c>
      <c r="W48" s="231">
        <f t="shared" si="6"/>
        <v>0</v>
      </c>
      <c r="X48" s="231">
        <f t="shared" si="7"/>
        <v>0</v>
      </c>
    </row>
    <row r="49" spans="5:8" x14ac:dyDescent="0.2">
      <c r="E49">
        <f>SUM(E7:E48)</f>
        <v>0</v>
      </c>
      <c r="F49">
        <f t="shared" ref="F49:H49" si="17">SUM(F7:F48)</f>
        <v>0</v>
      </c>
      <c r="G49">
        <f t="shared" si="17"/>
        <v>0</v>
      </c>
      <c r="H49">
        <f t="shared" si="17"/>
        <v>0</v>
      </c>
    </row>
  </sheetData>
  <sheetProtection sheet="1" objects="1" scenarios="1"/>
  <mergeCells count="1">
    <mergeCell ref="S5:X5"/>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CD114-BC78-40B3-B5E8-A26FCF6BA926}">
  <sheetPr>
    <tabColor theme="5"/>
  </sheetPr>
  <dimension ref="A1:F20"/>
  <sheetViews>
    <sheetView workbookViewId="0">
      <selection activeCell="B7" sqref="B7"/>
    </sheetView>
  </sheetViews>
  <sheetFormatPr baseColWidth="10" defaultColWidth="8.83203125" defaultRowHeight="15" x14ac:dyDescent="0.2"/>
  <cols>
    <col min="1" max="1" width="9.1640625" style="7"/>
    <col min="2" max="2" width="78" style="12" customWidth="1"/>
    <col min="3" max="3" width="32" style="7" customWidth="1"/>
    <col min="5" max="5" width="33.83203125" customWidth="1"/>
    <col min="6" max="6" width="31.6640625" customWidth="1"/>
  </cols>
  <sheetData>
    <row r="1" spans="1:6" ht="27.75" customHeight="1" x14ac:dyDescent="0.2">
      <c r="A1" s="13" t="s">
        <v>221</v>
      </c>
      <c r="B1" s="13" t="s">
        <v>222</v>
      </c>
      <c r="C1" s="13" t="s">
        <v>223</v>
      </c>
      <c r="E1" s="13" t="s">
        <v>224</v>
      </c>
      <c r="F1" s="13" t="s">
        <v>225</v>
      </c>
    </row>
    <row r="2" spans="1:6" ht="66" customHeight="1" x14ac:dyDescent="0.2">
      <c r="A2" s="15">
        <v>1</v>
      </c>
      <c r="B2" s="14" t="s">
        <v>226</v>
      </c>
      <c r="C2" s="17" t="s">
        <v>32</v>
      </c>
      <c r="E2" s="22" t="s">
        <v>227</v>
      </c>
      <c r="F2" s="22" t="s">
        <v>228</v>
      </c>
    </row>
    <row r="3" spans="1:6" ht="16" x14ac:dyDescent="0.2">
      <c r="A3" s="15">
        <v>2</v>
      </c>
      <c r="B3" s="14" t="s">
        <v>229</v>
      </c>
      <c r="C3" s="17" t="s">
        <v>32</v>
      </c>
      <c r="E3" s="22" t="s">
        <v>230</v>
      </c>
      <c r="F3" s="22" t="s">
        <v>231</v>
      </c>
    </row>
    <row r="4" spans="1:6" x14ac:dyDescent="0.2">
      <c r="A4" s="242" t="s">
        <v>232</v>
      </c>
      <c r="B4" s="242"/>
      <c r="C4" s="242"/>
      <c r="E4" s="22" t="s">
        <v>233</v>
      </c>
      <c r="F4" s="243" t="s">
        <v>234</v>
      </c>
    </row>
    <row r="5" spans="1:6" ht="63" customHeight="1" x14ac:dyDescent="0.2">
      <c r="A5" s="15">
        <v>3</v>
      </c>
      <c r="B5" s="60" t="s">
        <v>235</v>
      </c>
      <c r="C5" s="18" t="s">
        <v>236</v>
      </c>
      <c r="E5" s="22" t="s">
        <v>237</v>
      </c>
      <c r="F5" s="243"/>
    </row>
    <row r="6" spans="1:6" ht="16" x14ac:dyDescent="0.2">
      <c r="A6" s="15">
        <v>4</v>
      </c>
      <c r="B6" s="14" t="s">
        <v>238</v>
      </c>
      <c r="C6" s="18" t="s">
        <v>239</v>
      </c>
      <c r="E6" s="22" t="s">
        <v>240</v>
      </c>
      <c r="F6" s="243"/>
    </row>
    <row r="7" spans="1:6" ht="32" x14ac:dyDescent="0.2">
      <c r="A7" s="15">
        <v>5</v>
      </c>
      <c r="B7" s="60" t="s">
        <v>241</v>
      </c>
      <c r="C7" s="18" t="s">
        <v>242</v>
      </c>
    </row>
    <row r="8" spans="1:6" ht="16" x14ac:dyDescent="0.2">
      <c r="A8" s="15">
        <v>6</v>
      </c>
      <c r="B8" s="60" t="s">
        <v>243</v>
      </c>
      <c r="C8" s="17" t="s">
        <v>32</v>
      </c>
    </row>
    <row r="9" spans="1:6" ht="16" x14ac:dyDescent="0.2">
      <c r="A9" s="15">
        <v>7</v>
      </c>
      <c r="B9" s="60" t="s">
        <v>244</v>
      </c>
      <c r="C9" s="17" t="s">
        <v>32</v>
      </c>
    </row>
    <row r="10" spans="1:6" ht="32" x14ac:dyDescent="0.2">
      <c r="A10" s="15">
        <v>8</v>
      </c>
      <c r="B10" s="60" t="s">
        <v>245</v>
      </c>
      <c r="C10" s="18" t="s">
        <v>246</v>
      </c>
    </row>
    <row r="11" spans="1:6" ht="16" x14ac:dyDescent="0.2">
      <c r="A11" s="15">
        <v>9</v>
      </c>
      <c r="B11" s="14" t="s">
        <v>247</v>
      </c>
      <c r="C11" s="18" t="s">
        <v>32</v>
      </c>
    </row>
    <row r="12" spans="1:6" ht="32" x14ac:dyDescent="0.2">
      <c r="A12" s="15">
        <v>10</v>
      </c>
      <c r="B12" s="16" t="s">
        <v>248</v>
      </c>
      <c r="C12" s="18" t="s">
        <v>249</v>
      </c>
    </row>
    <row r="13" spans="1:6" ht="63.75" customHeight="1" x14ac:dyDescent="0.2">
      <c r="A13" s="15">
        <v>11</v>
      </c>
      <c r="B13" s="14" t="s">
        <v>250</v>
      </c>
      <c r="C13" s="18" t="s">
        <v>32</v>
      </c>
    </row>
    <row r="14" spans="1:6" x14ac:dyDescent="0.2">
      <c r="A14" s="242" t="s">
        <v>251</v>
      </c>
      <c r="B14" s="242"/>
      <c r="C14" s="242"/>
    </row>
    <row r="15" spans="1:6" ht="32" x14ac:dyDescent="0.2">
      <c r="A15" s="15">
        <v>12</v>
      </c>
      <c r="B15" s="60" t="s">
        <v>252</v>
      </c>
      <c r="C15" s="18" t="s">
        <v>253</v>
      </c>
    </row>
    <row r="16" spans="1:6" ht="31.5" customHeight="1" x14ac:dyDescent="0.2">
      <c r="A16" s="15">
        <v>13</v>
      </c>
      <c r="B16" s="60" t="s">
        <v>254</v>
      </c>
      <c r="C16" s="17" t="s">
        <v>255</v>
      </c>
    </row>
    <row r="17" spans="1:3" ht="32" x14ac:dyDescent="0.2">
      <c r="A17" s="15">
        <v>14</v>
      </c>
      <c r="B17" s="60" t="s">
        <v>256</v>
      </c>
      <c r="C17" s="17" t="s">
        <v>32</v>
      </c>
    </row>
    <row r="18" spans="1:3" ht="70.5" customHeight="1" x14ac:dyDescent="0.2">
      <c r="A18" s="15">
        <v>15</v>
      </c>
      <c r="B18" s="60" t="s">
        <v>257</v>
      </c>
      <c r="C18" s="17" t="s">
        <v>32</v>
      </c>
    </row>
    <row r="19" spans="1:3" x14ac:dyDescent="0.2">
      <c r="A19" s="242" t="s">
        <v>258</v>
      </c>
      <c r="B19" s="242"/>
      <c r="C19" s="242"/>
    </row>
    <row r="20" spans="1:3" ht="57" customHeight="1" x14ac:dyDescent="0.2">
      <c r="A20" s="15">
        <v>16</v>
      </c>
      <c r="B20" s="14" t="s">
        <v>259</v>
      </c>
      <c r="C20" s="17" t="s">
        <v>32</v>
      </c>
    </row>
  </sheetData>
  <sheetProtection sheet="1" objects="1" scenarios="1"/>
  <mergeCells count="4">
    <mergeCell ref="A4:C4"/>
    <mergeCell ref="A14:C14"/>
    <mergeCell ref="A19:C19"/>
    <mergeCell ref="F4:F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DCBC3-4756-4F6D-B8A3-C1FBA2250DB4}">
  <sheetPr>
    <tabColor rgb="FF00B050"/>
  </sheetPr>
  <dimension ref="A1:DE1192"/>
  <sheetViews>
    <sheetView topLeftCell="A3" zoomScaleNormal="100" workbookViewId="0">
      <pane xSplit="3" topLeftCell="I1" activePane="topRight" state="frozen"/>
      <selection pane="topRight" activeCell="C47" sqref="C47"/>
    </sheetView>
  </sheetViews>
  <sheetFormatPr baseColWidth="10" defaultColWidth="9.1640625" defaultRowHeight="15" x14ac:dyDescent="0.2"/>
  <cols>
    <col min="1" max="1" width="12.5" style="19" customWidth="1"/>
    <col min="2" max="2" width="23.83203125" style="24" customWidth="1"/>
    <col min="3" max="3" width="85.1640625" style="52" customWidth="1"/>
    <col min="4" max="4" width="9.1640625" style="21" customWidth="1"/>
    <col min="5" max="5" width="35.1640625" style="19" customWidth="1"/>
    <col min="6" max="6" width="64.5" style="134" customWidth="1"/>
    <col min="7" max="7" width="18.6640625" style="19" customWidth="1"/>
    <col min="8" max="8" width="13.6640625" style="19" customWidth="1"/>
    <col min="9" max="9" width="43.6640625" style="44" customWidth="1"/>
    <col min="10" max="10" width="72.33203125" style="93" customWidth="1"/>
    <col min="11" max="11" width="19" style="94" customWidth="1"/>
    <col min="12" max="12" width="16.1640625" style="94" customWidth="1"/>
    <col min="13" max="13" width="48.5" style="94" customWidth="1"/>
    <col min="14" max="14" width="9.1640625" style="37"/>
    <col min="15" max="107" width="9.1640625" style="41"/>
    <col min="108" max="108" width="9.1640625" style="38"/>
    <col min="109" max="16379" width="9.1640625" style="19"/>
    <col min="16380" max="16380" width="9.1640625" style="19" customWidth="1"/>
    <col min="16381" max="16384" width="9.1640625" style="19"/>
  </cols>
  <sheetData>
    <row r="1" spans="1:109" x14ac:dyDescent="0.2">
      <c r="A1" s="99"/>
      <c r="B1" s="100"/>
      <c r="C1" s="101"/>
      <c r="D1" s="166"/>
      <c r="E1" s="99"/>
      <c r="F1" s="130"/>
      <c r="G1" s="99"/>
      <c r="H1" s="99"/>
      <c r="I1" s="102"/>
      <c r="J1" s="92"/>
      <c r="K1" s="45"/>
      <c r="L1" s="45"/>
      <c r="M1" s="45"/>
      <c r="N1" s="41"/>
      <c r="DD1" s="41"/>
      <c r="DE1" s="38"/>
    </row>
    <row r="2" spans="1:109" ht="15.5" customHeight="1" x14ac:dyDescent="0.2">
      <c r="A2" s="103" t="s">
        <v>189</v>
      </c>
      <c r="B2" s="103" t="s">
        <v>260</v>
      </c>
      <c r="C2" s="103" t="s">
        <v>261</v>
      </c>
      <c r="D2" s="103" t="s">
        <v>262</v>
      </c>
      <c r="E2" s="103" t="s">
        <v>263</v>
      </c>
      <c r="F2" s="103" t="s">
        <v>264</v>
      </c>
      <c r="G2" s="103" t="s">
        <v>265</v>
      </c>
      <c r="H2" s="103" t="s">
        <v>266</v>
      </c>
      <c r="I2" s="104" t="s">
        <v>267</v>
      </c>
      <c r="J2" s="103" t="s">
        <v>268</v>
      </c>
      <c r="K2" s="103" t="s">
        <v>195</v>
      </c>
      <c r="L2" s="103" t="s">
        <v>197</v>
      </c>
      <c r="M2" s="103" t="s">
        <v>269</v>
      </c>
      <c r="N2" s="41"/>
      <c r="DD2" s="41"/>
      <c r="DE2" s="38"/>
    </row>
    <row r="3" spans="1:109" s="20" customFormat="1" x14ac:dyDescent="0.2">
      <c r="A3" s="105" t="s">
        <v>270</v>
      </c>
      <c r="B3" s="244" t="s">
        <v>271</v>
      </c>
      <c r="C3" s="245"/>
      <c r="D3" s="245"/>
      <c r="E3" s="245"/>
      <c r="F3" s="245"/>
      <c r="G3" s="245"/>
      <c r="H3" s="245"/>
      <c r="I3" s="245"/>
      <c r="J3" s="245"/>
      <c r="K3" s="246"/>
      <c r="L3" s="129"/>
      <c r="M3" s="129"/>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3"/>
    </row>
    <row r="4" spans="1:109" ht="112" x14ac:dyDescent="0.2">
      <c r="A4" s="106"/>
      <c r="B4" s="107" t="s">
        <v>272</v>
      </c>
      <c r="C4" s="108" t="s">
        <v>273</v>
      </c>
      <c r="D4" s="5"/>
      <c r="E4" s="5"/>
      <c r="F4" s="87" t="s">
        <v>274</v>
      </c>
      <c r="G4" s="109"/>
      <c r="H4" s="109"/>
      <c r="I4" s="87" t="s">
        <v>275</v>
      </c>
      <c r="J4" s="97" t="s">
        <v>276</v>
      </c>
      <c r="K4" s="110">
        <v>3</v>
      </c>
      <c r="L4" s="90" t="s">
        <v>204</v>
      </c>
      <c r="M4" s="110"/>
      <c r="N4" s="41"/>
    </row>
    <row r="5" spans="1:109" ht="112" x14ac:dyDescent="0.2">
      <c r="A5" s="95"/>
      <c r="B5" s="107" t="s">
        <v>277</v>
      </c>
      <c r="C5" s="111" t="s">
        <v>278</v>
      </c>
      <c r="D5" s="5"/>
      <c r="E5" s="5"/>
      <c r="F5" s="87" t="s">
        <v>279</v>
      </c>
      <c r="G5" s="109"/>
      <c r="H5" s="233"/>
      <c r="I5" s="87" t="s">
        <v>280</v>
      </c>
      <c r="J5" s="97" t="s">
        <v>281</v>
      </c>
      <c r="K5" s="110">
        <v>3</v>
      </c>
      <c r="L5" s="90" t="s">
        <v>204</v>
      </c>
      <c r="M5" s="110"/>
      <c r="N5" s="41"/>
    </row>
    <row r="6" spans="1:109" ht="80" x14ac:dyDescent="0.2">
      <c r="A6" s="95"/>
      <c r="B6" s="107" t="s">
        <v>282</v>
      </c>
      <c r="C6" s="111" t="s">
        <v>283</v>
      </c>
      <c r="D6" s="5"/>
      <c r="E6" s="5"/>
      <c r="F6" s="87" t="s">
        <v>284</v>
      </c>
      <c r="G6" s="109"/>
      <c r="H6" s="109"/>
      <c r="I6" s="87" t="s">
        <v>285</v>
      </c>
      <c r="J6" s="97" t="s">
        <v>286</v>
      </c>
      <c r="K6" s="110">
        <v>2</v>
      </c>
      <c r="L6" s="90" t="s">
        <v>204</v>
      </c>
      <c r="M6" s="110"/>
      <c r="N6" s="41"/>
    </row>
    <row r="7" spans="1:109" ht="145.5" customHeight="1" x14ac:dyDescent="0.2">
      <c r="A7" s="106"/>
      <c r="B7" s="107" t="s">
        <v>287</v>
      </c>
      <c r="C7" s="111" t="s">
        <v>288</v>
      </c>
      <c r="D7" s="106"/>
      <c r="E7" s="95"/>
      <c r="F7" s="131" t="s">
        <v>289</v>
      </c>
      <c r="G7" s="95"/>
      <c r="H7" s="95"/>
      <c r="I7" s="96" t="s">
        <v>290</v>
      </c>
      <c r="J7" s="97" t="s">
        <v>291</v>
      </c>
      <c r="K7" s="110">
        <v>3</v>
      </c>
      <c r="L7" s="90" t="s">
        <v>204</v>
      </c>
      <c r="M7" s="110"/>
      <c r="N7" s="41"/>
    </row>
    <row r="8" spans="1:109" ht="112" x14ac:dyDescent="0.2">
      <c r="A8" s="106"/>
      <c r="B8" s="107" t="s">
        <v>292</v>
      </c>
      <c r="C8" s="111" t="s">
        <v>293</v>
      </c>
      <c r="D8" s="5"/>
      <c r="E8" s="5"/>
      <c r="F8" s="126" t="s">
        <v>294</v>
      </c>
      <c r="G8" s="112"/>
      <c r="H8" s="112"/>
      <c r="I8" s="96" t="s">
        <v>290</v>
      </c>
      <c r="J8" s="97" t="s">
        <v>295</v>
      </c>
      <c r="K8" s="110">
        <v>2</v>
      </c>
      <c r="L8" s="90" t="s">
        <v>204</v>
      </c>
      <c r="M8" s="110"/>
      <c r="N8" s="41"/>
    </row>
    <row r="9" spans="1:109" s="20" customFormat="1" x14ac:dyDescent="0.2">
      <c r="A9" s="105" t="s">
        <v>296</v>
      </c>
      <c r="B9" s="244" t="s">
        <v>297</v>
      </c>
      <c r="C9" s="245"/>
      <c r="D9" s="245"/>
      <c r="E9" s="245"/>
      <c r="F9" s="245"/>
      <c r="G9" s="245"/>
      <c r="H9" s="245"/>
      <c r="I9" s="245"/>
      <c r="J9" s="245"/>
      <c r="K9" s="246"/>
      <c r="L9" s="129"/>
      <c r="M9" s="129"/>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39"/>
    </row>
    <row r="10" spans="1:109" ht="80" x14ac:dyDescent="0.2">
      <c r="A10" s="106"/>
      <c r="B10" s="107" t="s">
        <v>298</v>
      </c>
      <c r="C10" s="132" t="s">
        <v>299</v>
      </c>
      <c r="D10" s="5"/>
      <c r="E10" s="5"/>
      <c r="F10" s="87" t="s">
        <v>300</v>
      </c>
      <c r="G10" s="109"/>
      <c r="H10" s="109"/>
      <c r="I10" s="87" t="s">
        <v>301</v>
      </c>
      <c r="J10" s="97" t="s">
        <v>302</v>
      </c>
      <c r="K10" s="110">
        <v>2</v>
      </c>
      <c r="L10" s="90" t="s">
        <v>204</v>
      </c>
      <c r="M10" s="110"/>
      <c r="N10" s="41"/>
    </row>
    <row r="11" spans="1:109" s="20" customFormat="1" x14ac:dyDescent="0.2">
      <c r="A11" s="105" t="s">
        <v>303</v>
      </c>
      <c r="B11" s="244" t="s">
        <v>304</v>
      </c>
      <c r="C11" s="245"/>
      <c r="D11" s="245"/>
      <c r="E11" s="245"/>
      <c r="F11" s="245"/>
      <c r="G11" s="245"/>
      <c r="H11" s="245"/>
      <c r="I11" s="245"/>
      <c r="J11" s="245"/>
      <c r="K11" s="246"/>
      <c r="L11" s="129"/>
      <c r="M11" s="129"/>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39"/>
    </row>
    <row r="12" spans="1:109" ht="128" x14ac:dyDescent="0.2">
      <c r="A12" s="106"/>
      <c r="B12" s="107" t="s">
        <v>305</v>
      </c>
      <c r="C12" s="132" t="s">
        <v>306</v>
      </c>
      <c r="D12" s="115"/>
      <c r="E12" s="95"/>
      <c r="F12" s="131" t="s">
        <v>307</v>
      </c>
      <c r="G12" s="95"/>
      <c r="H12" s="95"/>
      <c r="I12" s="87" t="s">
        <v>308</v>
      </c>
      <c r="J12" s="97" t="s">
        <v>309</v>
      </c>
      <c r="K12" s="110">
        <v>3</v>
      </c>
      <c r="L12" s="90" t="s">
        <v>204</v>
      </c>
      <c r="M12" s="110"/>
      <c r="N12" s="41"/>
    </row>
    <row r="13" spans="1:109" ht="64" x14ac:dyDescent="0.2">
      <c r="A13" s="106"/>
      <c r="B13" s="107" t="s">
        <v>310</v>
      </c>
      <c r="C13" s="111" t="s">
        <v>311</v>
      </c>
      <c r="D13" s="115"/>
      <c r="E13" s="95"/>
      <c r="F13" s="131" t="s">
        <v>312</v>
      </c>
      <c r="G13" s="95"/>
      <c r="H13" s="95"/>
      <c r="I13" s="87" t="s">
        <v>313</v>
      </c>
      <c r="J13" s="97" t="s">
        <v>314</v>
      </c>
      <c r="K13" s="110">
        <v>3</v>
      </c>
      <c r="L13" s="90" t="s">
        <v>204</v>
      </c>
      <c r="M13" s="110"/>
      <c r="N13" s="41"/>
    </row>
    <row r="14" spans="1:109" ht="80" x14ac:dyDescent="0.2">
      <c r="A14" s="106"/>
      <c r="B14" s="107" t="s">
        <v>315</v>
      </c>
      <c r="C14" s="111" t="s">
        <v>316</v>
      </c>
      <c r="D14" s="115"/>
      <c r="E14" s="95"/>
      <c r="F14" s="131" t="s">
        <v>317</v>
      </c>
      <c r="G14" s="95"/>
      <c r="H14" s="95"/>
      <c r="I14" s="87" t="s">
        <v>313</v>
      </c>
      <c r="J14" s="97" t="s">
        <v>318</v>
      </c>
      <c r="K14" s="110">
        <v>2</v>
      </c>
      <c r="L14" s="90" t="s">
        <v>204</v>
      </c>
      <c r="M14" s="110"/>
      <c r="N14" s="41"/>
    </row>
    <row r="15" spans="1:109" ht="96" x14ac:dyDescent="0.2">
      <c r="A15" s="106"/>
      <c r="B15" s="107" t="s">
        <v>319</v>
      </c>
      <c r="C15" s="111" t="s">
        <v>320</v>
      </c>
      <c r="D15" s="115"/>
      <c r="E15" s="95"/>
      <c r="F15" s="131" t="s">
        <v>321</v>
      </c>
      <c r="G15" s="95"/>
      <c r="H15" s="95"/>
      <c r="I15" s="87" t="s">
        <v>322</v>
      </c>
      <c r="J15" s="97" t="s">
        <v>323</v>
      </c>
      <c r="K15" s="110">
        <v>2</v>
      </c>
      <c r="L15" s="90" t="s">
        <v>204</v>
      </c>
      <c r="M15" s="110"/>
      <c r="N15" s="41"/>
    </row>
    <row r="16" spans="1:109" ht="162.75" customHeight="1" x14ac:dyDescent="0.2">
      <c r="A16" s="106"/>
      <c r="B16" s="107" t="s">
        <v>324</v>
      </c>
      <c r="C16" s="111" t="s">
        <v>325</v>
      </c>
      <c r="D16" s="115"/>
      <c r="E16" s="95"/>
      <c r="F16" s="131" t="s">
        <v>326</v>
      </c>
      <c r="G16" s="95"/>
      <c r="H16" s="95"/>
      <c r="I16" s="87" t="s">
        <v>327</v>
      </c>
      <c r="J16" s="97" t="s">
        <v>328</v>
      </c>
      <c r="K16" s="110">
        <v>2</v>
      </c>
      <c r="L16" s="90" t="s">
        <v>204</v>
      </c>
      <c r="M16" s="110"/>
      <c r="N16" s="41"/>
    </row>
    <row r="17" spans="1:108" ht="195.75" customHeight="1" x14ac:dyDescent="0.2">
      <c r="A17" s="106"/>
      <c r="B17" s="107" t="s">
        <v>329</v>
      </c>
      <c r="C17" s="223" t="s">
        <v>330</v>
      </c>
      <c r="D17" s="115"/>
      <c r="E17" s="95"/>
      <c r="F17" s="126" t="s">
        <v>331</v>
      </c>
      <c r="G17" s="95"/>
      <c r="H17" s="95"/>
      <c r="I17" s="87" t="s">
        <v>332</v>
      </c>
      <c r="J17" s="97" t="s">
        <v>333</v>
      </c>
      <c r="K17" s="110">
        <v>2</v>
      </c>
      <c r="L17" s="90" t="s">
        <v>204</v>
      </c>
      <c r="M17" s="110"/>
      <c r="N17" s="41"/>
    </row>
    <row r="18" spans="1:108" s="20" customFormat="1" x14ac:dyDescent="0.2">
      <c r="A18" s="113" t="s">
        <v>334</v>
      </c>
      <c r="B18" s="247" t="s">
        <v>335</v>
      </c>
      <c r="C18" s="248"/>
      <c r="D18" s="248"/>
      <c r="E18" s="248"/>
      <c r="F18" s="248"/>
      <c r="G18" s="248"/>
      <c r="H18" s="248"/>
      <c r="I18" s="248"/>
      <c r="J18" s="248"/>
      <c r="K18" s="249"/>
      <c r="L18" s="175"/>
      <c r="M18" s="175"/>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39"/>
    </row>
    <row r="19" spans="1:108" s="23" customFormat="1" ht="150" customHeight="1" x14ac:dyDescent="0.2">
      <c r="A19" s="114"/>
      <c r="B19" s="107" t="s">
        <v>336</v>
      </c>
      <c r="C19" s="223" t="s">
        <v>337</v>
      </c>
      <c r="D19" s="115"/>
      <c r="E19" s="115"/>
      <c r="F19" s="126" t="s">
        <v>338</v>
      </c>
      <c r="G19" s="116"/>
      <c r="H19" s="116"/>
      <c r="I19" s="87" t="s">
        <v>339</v>
      </c>
      <c r="J19" s="97" t="s">
        <v>340</v>
      </c>
      <c r="K19" s="117">
        <v>2</v>
      </c>
      <c r="L19" s="90" t="s">
        <v>204</v>
      </c>
      <c r="M19" s="117"/>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0"/>
    </row>
    <row r="20" spans="1:108" ht="112" x14ac:dyDescent="0.2">
      <c r="A20" s="95"/>
      <c r="B20" s="107" t="s">
        <v>341</v>
      </c>
      <c r="C20" s="111" t="s">
        <v>342</v>
      </c>
      <c r="D20" s="5"/>
      <c r="E20" s="5"/>
      <c r="F20" s="96" t="s">
        <v>343</v>
      </c>
      <c r="G20" s="112"/>
      <c r="H20" s="112"/>
      <c r="I20" s="87" t="s">
        <v>344</v>
      </c>
      <c r="J20" s="97" t="s">
        <v>345</v>
      </c>
      <c r="K20" s="110">
        <v>2</v>
      </c>
      <c r="L20" s="90" t="s">
        <v>204</v>
      </c>
      <c r="M20" s="110"/>
      <c r="N20" s="41"/>
    </row>
    <row r="21" spans="1:108" s="23" customFormat="1" ht="80" x14ac:dyDescent="0.2">
      <c r="A21" s="114"/>
      <c r="B21" s="107" t="s">
        <v>346</v>
      </c>
      <c r="C21" s="118" t="s">
        <v>347</v>
      </c>
      <c r="D21" s="106"/>
      <c r="E21" s="95"/>
      <c r="F21" s="126" t="s">
        <v>348</v>
      </c>
      <c r="G21" s="116"/>
      <c r="H21" s="116"/>
      <c r="I21" s="87" t="s">
        <v>349</v>
      </c>
      <c r="J21" s="97" t="s">
        <v>350</v>
      </c>
      <c r="K21" s="117">
        <v>2</v>
      </c>
      <c r="L21" s="90" t="s">
        <v>204</v>
      </c>
      <c r="M21" s="117"/>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0"/>
    </row>
    <row r="22" spans="1:108" s="23" customFormat="1" ht="128" x14ac:dyDescent="0.2">
      <c r="A22" s="114"/>
      <c r="B22" s="107" t="s">
        <v>351</v>
      </c>
      <c r="C22" s="118" t="s">
        <v>352</v>
      </c>
      <c r="D22" s="106"/>
      <c r="E22" s="95"/>
      <c r="F22" s="132" t="s">
        <v>353</v>
      </c>
      <c r="G22" s="116"/>
      <c r="H22" s="116"/>
      <c r="I22" s="87" t="s">
        <v>354</v>
      </c>
      <c r="J22" s="97" t="s">
        <v>355</v>
      </c>
      <c r="K22" s="117">
        <v>2</v>
      </c>
      <c r="L22" s="90" t="s">
        <v>204</v>
      </c>
      <c r="M22" s="117"/>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0"/>
    </row>
    <row r="23" spans="1:108" s="20" customFormat="1" x14ac:dyDescent="0.2">
      <c r="A23" s="105" t="s">
        <v>356</v>
      </c>
      <c r="B23" s="244" t="s">
        <v>243</v>
      </c>
      <c r="C23" s="245"/>
      <c r="D23" s="245"/>
      <c r="E23" s="245"/>
      <c r="F23" s="245"/>
      <c r="G23" s="245"/>
      <c r="H23" s="245"/>
      <c r="I23" s="245"/>
      <c r="J23" s="245"/>
      <c r="K23" s="246"/>
      <c r="L23" s="129"/>
      <c r="M23" s="129"/>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39"/>
    </row>
    <row r="24" spans="1:108" ht="80" x14ac:dyDescent="0.2">
      <c r="A24" s="95"/>
      <c r="B24" s="119" t="s">
        <v>357</v>
      </c>
      <c r="C24" s="118" t="s">
        <v>358</v>
      </c>
      <c r="D24" s="5"/>
      <c r="E24" s="5"/>
      <c r="F24" s="87" t="s">
        <v>359</v>
      </c>
      <c r="G24" s="109"/>
      <c r="H24" s="109"/>
      <c r="I24" s="87" t="s">
        <v>360</v>
      </c>
      <c r="J24" s="97" t="s">
        <v>361</v>
      </c>
      <c r="K24" s="110">
        <v>3</v>
      </c>
      <c r="L24" s="90" t="s">
        <v>204</v>
      </c>
      <c r="M24" s="110"/>
      <c r="N24" s="41"/>
    </row>
    <row r="25" spans="1:108" s="23" customFormat="1" ht="64" x14ac:dyDescent="0.2">
      <c r="A25" s="120"/>
      <c r="B25" s="119" t="s">
        <v>362</v>
      </c>
      <c r="C25" s="118" t="s">
        <v>363</v>
      </c>
      <c r="D25" s="167"/>
      <c r="E25" s="120"/>
      <c r="F25" s="96" t="s">
        <v>364</v>
      </c>
      <c r="G25" s="120"/>
      <c r="H25" s="120"/>
      <c r="I25" s="87" t="s">
        <v>365</v>
      </c>
      <c r="J25" s="97" t="s">
        <v>366</v>
      </c>
      <c r="K25" s="121">
        <v>3</v>
      </c>
      <c r="L25" s="90" t="s">
        <v>204</v>
      </c>
      <c r="M25" s="12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s="40"/>
    </row>
    <row r="26" spans="1:108" s="20" customFormat="1" x14ac:dyDescent="0.2">
      <c r="A26" s="105" t="s">
        <v>367</v>
      </c>
      <c r="B26" s="244" t="s">
        <v>244</v>
      </c>
      <c r="C26" s="245"/>
      <c r="D26" s="245"/>
      <c r="E26" s="245"/>
      <c r="F26" s="245"/>
      <c r="G26" s="245"/>
      <c r="H26" s="245"/>
      <c r="I26" s="245"/>
      <c r="J26" s="245"/>
      <c r="K26" s="246"/>
      <c r="L26" s="129"/>
      <c r="M26" s="129"/>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39"/>
    </row>
    <row r="27" spans="1:108" s="23" customFormat="1" ht="96" x14ac:dyDescent="0.2">
      <c r="A27" s="122"/>
      <c r="B27" s="107" t="s">
        <v>368</v>
      </c>
      <c r="C27" s="108" t="s">
        <v>369</v>
      </c>
      <c r="D27" s="122"/>
      <c r="E27" s="123"/>
      <c r="F27" s="111" t="s">
        <v>370</v>
      </c>
      <c r="G27" s="123"/>
      <c r="H27" s="123"/>
      <c r="I27" s="111" t="s">
        <v>371</v>
      </c>
      <c r="J27" s="97" t="s">
        <v>372</v>
      </c>
      <c r="K27" s="124">
        <v>2</v>
      </c>
      <c r="L27" s="90" t="s">
        <v>204</v>
      </c>
      <c r="M27" s="124"/>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0"/>
    </row>
    <row r="28" spans="1:108" ht="80" x14ac:dyDescent="0.2">
      <c r="A28" s="106"/>
      <c r="B28" s="107" t="s">
        <v>373</v>
      </c>
      <c r="C28" s="118" t="s">
        <v>374</v>
      </c>
      <c r="D28" s="5"/>
      <c r="E28" s="5"/>
      <c r="F28" s="87" t="s">
        <v>375</v>
      </c>
      <c r="G28" s="109"/>
      <c r="H28" s="109"/>
      <c r="I28" s="111" t="s">
        <v>371</v>
      </c>
      <c r="J28" s="97" t="s">
        <v>376</v>
      </c>
      <c r="K28" s="110">
        <v>2</v>
      </c>
      <c r="L28" s="90" t="s">
        <v>204</v>
      </c>
      <c r="M28" s="110"/>
      <c r="N28" s="41"/>
    </row>
    <row r="29" spans="1:108" ht="96" x14ac:dyDescent="0.2">
      <c r="A29" s="106"/>
      <c r="B29" s="107" t="s">
        <v>377</v>
      </c>
      <c r="C29" s="118" t="s">
        <v>378</v>
      </c>
      <c r="D29" s="5"/>
      <c r="E29" s="5"/>
      <c r="F29" s="87" t="s">
        <v>379</v>
      </c>
      <c r="G29" s="109"/>
      <c r="H29" s="109"/>
      <c r="I29" s="111" t="s">
        <v>380</v>
      </c>
      <c r="J29" s="97" t="s">
        <v>381</v>
      </c>
      <c r="K29" s="110">
        <v>2</v>
      </c>
      <c r="L29" s="90" t="s">
        <v>204</v>
      </c>
      <c r="M29" s="110"/>
      <c r="N29" s="41"/>
    </row>
    <row r="30" spans="1:108" ht="96" x14ac:dyDescent="0.2">
      <c r="A30" s="106"/>
      <c r="B30" s="107" t="s">
        <v>382</v>
      </c>
      <c r="C30" s="118" t="s">
        <v>383</v>
      </c>
      <c r="D30" s="5"/>
      <c r="E30" s="5"/>
      <c r="F30" s="87" t="s">
        <v>384</v>
      </c>
      <c r="G30" s="109"/>
      <c r="H30" s="109"/>
      <c r="I30" s="111" t="s">
        <v>385</v>
      </c>
      <c r="J30" s="97" t="s">
        <v>386</v>
      </c>
      <c r="K30" s="110">
        <v>2</v>
      </c>
      <c r="L30" s="90" t="s">
        <v>204</v>
      </c>
      <c r="M30" s="110"/>
      <c r="N30" s="41"/>
    </row>
    <row r="31" spans="1:108" ht="80" x14ac:dyDescent="0.2">
      <c r="A31" s="106"/>
      <c r="B31" s="107" t="s">
        <v>387</v>
      </c>
      <c r="C31" s="118" t="s">
        <v>388</v>
      </c>
      <c r="D31" s="5"/>
      <c r="E31" s="5"/>
      <c r="F31" s="87" t="s">
        <v>389</v>
      </c>
      <c r="G31" s="109"/>
      <c r="H31" s="109"/>
      <c r="I31" s="111" t="s">
        <v>390</v>
      </c>
      <c r="J31" s="97" t="s">
        <v>391</v>
      </c>
      <c r="K31" s="110">
        <v>2</v>
      </c>
      <c r="L31" s="90" t="s">
        <v>204</v>
      </c>
      <c r="M31" s="110"/>
      <c r="N31" s="41"/>
    </row>
    <row r="32" spans="1:108" s="20" customFormat="1" x14ac:dyDescent="0.2">
      <c r="A32" s="105" t="s">
        <v>392</v>
      </c>
      <c r="B32" s="244" t="s">
        <v>245</v>
      </c>
      <c r="C32" s="245"/>
      <c r="D32" s="245"/>
      <c r="E32" s="245"/>
      <c r="F32" s="245"/>
      <c r="G32" s="245"/>
      <c r="H32" s="245"/>
      <c r="I32" s="245"/>
      <c r="J32" s="245"/>
      <c r="K32" s="246"/>
      <c r="L32" s="129"/>
      <c r="M32" s="129"/>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39"/>
    </row>
    <row r="33" spans="1:108" ht="240.75" customHeight="1" x14ac:dyDescent="0.2">
      <c r="A33" s="95"/>
      <c r="B33" s="107" t="s">
        <v>393</v>
      </c>
      <c r="C33" s="118" t="s">
        <v>394</v>
      </c>
      <c r="D33" s="5"/>
      <c r="E33" s="5"/>
      <c r="F33" s="87" t="s">
        <v>395</v>
      </c>
      <c r="G33" s="109"/>
      <c r="H33" s="109"/>
      <c r="I33" s="87" t="s">
        <v>396</v>
      </c>
      <c r="J33" s="97" t="s">
        <v>397</v>
      </c>
      <c r="K33" s="110">
        <v>3</v>
      </c>
      <c r="L33" s="90" t="s">
        <v>204</v>
      </c>
      <c r="M33" s="110"/>
      <c r="N33" s="41"/>
    </row>
    <row r="34" spans="1:108" ht="159" customHeight="1" x14ac:dyDescent="0.2">
      <c r="A34" s="95"/>
      <c r="B34" s="107" t="s">
        <v>398</v>
      </c>
      <c r="C34" s="118" t="s">
        <v>399</v>
      </c>
      <c r="D34" s="5"/>
      <c r="E34" s="5"/>
      <c r="F34" s="87" t="s">
        <v>395</v>
      </c>
      <c r="G34" s="95"/>
      <c r="H34" s="95"/>
      <c r="I34" s="87" t="s">
        <v>396</v>
      </c>
      <c r="J34" s="97" t="s">
        <v>400</v>
      </c>
      <c r="K34" s="110">
        <v>3</v>
      </c>
      <c r="L34" s="90" t="s">
        <v>204</v>
      </c>
      <c r="M34" s="110"/>
      <c r="N34" s="41"/>
    </row>
    <row r="35" spans="1:108" ht="96" x14ac:dyDescent="0.2">
      <c r="A35" s="95"/>
      <c r="B35" s="107" t="s">
        <v>401</v>
      </c>
      <c r="C35" s="125" t="s">
        <v>402</v>
      </c>
      <c r="D35" s="5"/>
      <c r="E35" s="5"/>
      <c r="F35" s="87" t="s">
        <v>403</v>
      </c>
      <c r="G35" s="109"/>
      <c r="H35" s="109"/>
      <c r="I35" s="87" t="s">
        <v>404</v>
      </c>
      <c r="J35" s="97" t="s">
        <v>405</v>
      </c>
      <c r="K35" s="110">
        <v>2</v>
      </c>
      <c r="L35" s="90" t="s">
        <v>204</v>
      </c>
      <c r="M35" s="110"/>
      <c r="N35" s="41"/>
    </row>
    <row r="36" spans="1:108" ht="80" x14ac:dyDescent="0.2">
      <c r="A36" s="95"/>
      <c r="B36" s="107" t="s">
        <v>406</v>
      </c>
      <c r="C36" s="111" t="s">
        <v>407</v>
      </c>
      <c r="D36" s="5"/>
      <c r="E36" s="5"/>
      <c r="F36" s="87" t="s">
        <v>408</v>
      </c>
      <c r="G36" s="109"/>
      <c r="H36" s="109"/>
      <c r="I36" s="87" t="s">
        <v>409</v>
      </c>
      <c r="J36" s="97" t="s">
        <v>410</v>
      </c>
      <c r="K36" s="110">
        <v>3</v>
      </c>
      <c r="L36" s="90" t="s">
        <v>204</v>
      </c>
      <c r="M36" s="110"/>
      <c r="N36" s="41"/>
    </row>
    <row r="37" spans="1:108" s="20" customFormat="1" x14ac:dyDescent="0.2">
      <c r="A37" s="105" t="s">
        <v>411</v>
      </c>
      <c r="B37" s="244" t="s">
        <v>247</v>
      </c>
      <c r="C37" s="245"/>
      <c r="D37" s="245"/>
      <c r="E37" s="245"/>
      <c r="F37" s="245"/>
      <c r="G37" s="245"/>
      <c r="H37" s="245"/>
      <c r="I37" s="245"/>
      <c r="J37" s="245"/>
      <c r="K37" s="246"/>
      <c r="L37" s="129"/>
      <c r="M37" s="129"/>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39"/>
    </row>
    <row r="38" spans="1:108" ht="239.25" customHeight="1" x14ac:dyDescent="0.2">
      <c r="A38" s="95"/>
      <c r="B38" s="107" t="s">
        <v>412</v>
      </c>
      <c r="C38" s="111" t="s">
        <v>413</v>
      </c>
      <c r="D38" s="5"/>
      <c r="E38" s="5"/>
      <c r="F38" s="87" t="s">
        <v>414</v>
      </c>
      <c r="G38" s="109"/>
      <c r="H38" s="109"/>
      <c r="I38" s="87" t="s">
        <v>415</v>
      </c>
      <c r="J38" s="97" t="s">
        <v>416</v>
      </c>
      <c r="K38" s="110">
        <v>2</v>
      </c>
      <c r="L38" s="90" t="s">
        <v>204</v>
      </c>
      <c r="M38" s="110"/>
      <c r="N38" s="41"/>
    </row>
    <row r="39" spans="1:108" ht="93" customHeight="1" x14ac:dyDescent="0.2">
      <c r="A39" s="95"/>
      <c r="B39" s="107" t="s">
        <v>417</v>
      </c>
      <c r="C39" s="111" t="s">
        <v>418</v>
      </c>
      <c r="D39" s="5"/>
      <c r="E39" s="5"/>
      <c r="F39" s="87" t="s">
        <v>419</v>
      </c>
      <c r="G39" s="109"/>
      <c r="H39" s="109"/>
      <c r="I39" s="87" t="s">
        <v>420</v>
      </c>
      <c r="J39" s="97" t="s">
        <v>421</v>
      </c>
      <c r="K39" s="110">
        <v>2</v>
      </c>
      <c r="L39" s="90" t="s">
        <v>204</v>
      </c>
      <c r="M39" s="110"/>
      <c r="N39" s="41"/>
    </row>
    <row r="40" spans="1:108" s="23" customFormat="1" ht="103.5" customHeight="1" x14ac:dyDescent="0.2">
      <c r="A40" s="114"/>
      <c r="B40" s="107" t="s">
        <v>422</v>
      </c>
      <c r="C40" s="118" t="s">
        <v>423</v>
      </c>
      <c r="D40" s="168"/>
      <c r="E40" s="114"/>
      <c r="F40" s="126" t="s">
        <v>424</v>
      </c>
      <c r="G40" s="114"/>
      <c r="H40" s="114"/>
      <c r="I40" s="87" t="s">
        <v>425</v>
      </c>
      <c r="J40" s="97" t="s">
        <v>426</v>
      </c>
      <c r="K40" s="117">
        <v>2</v>
      </c>
      <c r="L40" s="90" t="s">
        <v>204</v>
      </c>
      <c r="M40" s="117"/>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0"/>
    </row>
    <row r="41" spans="1:108" s="23" customFormat="1" ht="126.75" customHeight="1" x14ac:dyDescent="0.2">
      <c r="A41" s="114"/>
      <c r="B41" s="107" t="s">
        <v>427</v>
      </c>
      <c r="C41" s="180" t="s">
        <v>428</v>
      </c>
      <c r="D41" s="168"/>
      <c r="E41" s="114"/>
      <c r="F41" s="126" t="s">
        <v>429</v>
      </c>
      <c r="G41" s="114"/>
      <c r="H41" s="114"/>
      <c r="I41" s="87" t="s">
        <v>430</v>
      </c>
      <c r="J41" s="97" t="s">
        <v>431</v>
      </c>
      <c r="K41" s="117">
        <v>3</v>
      </c>
      <c r="L41" s="90" t="s">
        <v>204</v>
      </c>
      <c r="M41" s="117"/>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0"/>
    </row>
    <row r="42" spans="1:108" s="20" customFormat="1" x14ac:dyDescent="0.2">
      <c r="A42" s="105" t="s">
        <v>432</v>
      </c>
      <c r="B42" s="244" t="s">
        <v>250</v>
      </c>
      <c r="C42" s="245"/>
      <c r="D42" s="245"/>
      <c r="E42" s="245"/>
      <c r="F42" s="245"/>
      <c r="G42" s="245"/>
      <c r="H42" s="245"/>
      <c r="I42" s="245"/>
      <c r="J42" s="245"/>
      <c r="K42" s="246"/>
      <c r="L42" s="129"/>
      <c r="M42" s="129"/>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39"/>
    </row>
    <row r="43" spans="1:108" ht="96" x14ac:dyDescent="0.2">
      <c r="A43" s="95"/>
      <c r="B43" s="127" t="s">
        <v>433</v>
      </c>
      <c r="C43" s="128" t="s">
        <v>434</v>
      </c>
      <c r="D43" s="5"/>
      <c r="E43" s="95"/>
      <c r="F43" s="111" t="s">
        <v>435</v>
      </c>
      <c r="G43" s="95"/>
      <c r="H43" s="95"/>
      <c r="I43" s="87" t="s">
        <v>436</v>
      </c>
      <c r="J43" s="97" t="s">
        <v>437</v>
      </c>
      <c r="K43" s="110">
        <v>2</v>
      </c>
      <c r="L43" s="90" t="s">
        <v>204</v>
      </c>
      <c r="M43" s="110"/>
      <c r="N43" s="41"/>
    </row>
    <row r="44" spans="1:108" ht="64" x14ac:dyDescent="0.2">
      <c r="A44" s="95"/>
      <c r="B44" s="107" t="s">
        <v>438</v>
      </c>
      <c r="C44" s="111" t="s">
        <v>439</v>
      </c>
      <c r="D44" s="5"/>
      <c r="E44" s="5"/>
      <c r="F44" s="87" t="s">
        <v>440</v>
      </c>
      <c r="G44" s="109"/>
      <c r="H44" s="109"/>
      <c r="I44" s="87" t="s">
        <v>441</v>
      </c>
      <c r="J44" s="97" t="s">
        <v>442</v>
      </c>
      <c r="K44" s="110">
        <v>2</v>
      </c>
      <c r="L44" s="90" t="s">
        <v>204</v>
      </c>
      <c r="M44" s="110"/>
      <c r="N44" s="41"/>
    </row>
    <row r="45" spans="1:108" ht="80" x14ac:dyDescent="0.2">
      <c r="A45" s="95"/>
      <c r="B45" s="107" t="s">
        <v>443</v>
      </c>
      <c r="C45" s="111" t="s">
        <v>444</v>
      </c>
      <c r="D45" s="5"/>
      <c r="E45" s="5"/>
      <c r="F45" s="87" t="s">
        <v>440</v>
      </c>
      <c r="G45" s="109"/>
      <c r="H45" s="109"/>
      <c r="I45" s="87" t="s">
        <v>441</v>
      </c>
      <c r="J45" s="97" t="s">
        <v>445</v>
      </c>
      <c r="K45" s="110">
        <v>2</v>
      </c>
      <c r="L45" s="90" t="s">
        <v>204</v>
      </c>
      <c r="M45" s="110"/>
      <c r="N45" s="41"/>
    </row>
    <row r="46" spans="1:108" ht="96" x14ac:dyDescent="0.2">
      <c r="A46" s="95"/>
      <c r="B46" s="107" t="s">
        <v>446</v>
      </c>
      <c r="C46" s="111" t="s">
        <v>447</v>
      </c>
      <c r="D46" s="5"/>
      <c r="E46" s="5"/>
      <c r="F46" s="87" t="s">
        <v>448</v>
      </c>
      <c r="G46" s="109"/>
      <c r="H46" s="109"/>
      <c r="I46" s="87" t="s">
        <v>449</v>
      </c>
      <c r="J46" s="97" t="s">
        <v>450</v>
      </c>
      <c r="K46" s="110">
        <v>2</v>
      </c>
      <c r="L46" s="90" t="s">
        <v>204</v>
      </c>
      <c r="M46" s="110"/>
      <c r="N46" s="41"/>
    </row>
    <row r="47" spans="1:108" ht="64" x14ac:dyDescent="0.2">
      <c r="A47" s="95"/>
      <c r="B47" s="107" t="s">
        <v>451</v>
      </c>
      <c r="C47" s="111" t="s">
        <v>452</v>
      </c>
      <c r="D47" s="5"/>
      <c r="E47" s="5"/>
      <c r="F47" s="87" t="s">
        <v>453</v>
      </c>
      <c r="G47" s="109"/>
      <c r="H47" s="109"/>
      <c r="I47" s="87" t="s">
        <v>454</v>
      </c>
      <c r="J47" s="97" t="s">
        <v>455</v>
      </c>
      <c r="K47" s="110">
        <v>2</v>
      </c>
      <c r="L47" s="90" t="s">
        <v>204</v>
      </c>
      <c r="M47" s="110"/>
      <c r="N47" s="41"/>
    </row>
    <row r="48" spans="1:108" s="20" customFormat="1" x14ac:dyDescent="0.2">
      <c r="A48" s="105" t="s">
        <v>456</v>
      </c>
      <c r="B48" s="244" t="s">
        <v>457</v>
      </c>
      <c r="C48" s="245"/>
      <c r="D48" s="245"/>
      <c r="E48" s="245"/>
      <c r="F48" s="245"/>
      <c r="G48" s="245"/>
      <c r="H48" s="245"/>
      <c r="I48" s="245"/>
      <c r="J48" s="245"/>
      <c r="K48" s="246"/>
      <c r="L48" s="129"/>
      <c r="M48" s="129"/>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39"/>
    </row>
    <row r="49" spans="1:108" ht="112" x14ac:dyDescent="0.2">
      <c r="A49" s="95"/>
      <c r="B49" s="107" t="s">
        <v>458</v>
      </c>
      <c r="C49" s="111" t="s">
        <v>459</v>
      </c>
      <c r="D49" s="5"/>
      <c r="E49" s="5"/>
      <c r="F49" s="87"/>
      <c r="G49" s="109"/>
      <c r="H49" s="109"/>
      <c r="I49" s="87" t="s">
        <v>460</v>
      </c>
      <c r="J49" s="97" t="s">
        <v>461</v>
      </c>
      <c r="K49" s="110">
        <v>2</v>
      </c>
      <c r="L49" s="90" t="s">
        <v>204</v>
      </c>
      <c r="M49" s="110"/>
      <c r="N49" s="41"/>
    </row>
    <row r="50" spans="1:108" ht="64" x14ac:dyDescent="0.2">
      <c r="A50" s="95"/>
      <c r="B50" s="107" t="s">
        <v>462</v>
      </c>
      <c r="C50" s="111" t="s">
        <v>463</v>
      </c>
      <c r="D50" s="5"/>
      <c r="E50" s="5"/>
      <c r="F50" s="87" t="s">
        <v>464</v>
      </c>
      <c r="G50" s="109"/>
      <c r="H50" s="109"/>
      <c r="I50" s="87" t="s">
        <v>465</v>
      </c>
      <c r="J50" s="97" t="s">
        <v>466</v>
      </c>
      <c r="K50" s="110">
        <v>2</v>
      </c>
      <c r="L50" s="90" t="s">
        <v>204</v>
      </c>
      <c r="M50" s="110"/>
      <c r="N50" s="41"/>
    </row>
    <row r="51" spans="1:108" s="20" customFormat="1" x14ac:dyDescent="0.2">
      <c r="A51" s="105" t="s">
        <v>467</v>
      </c>
      <c r="B51" s="244" t="s">
        <v>468</v>
      </c>
      <c r="C51" s="245"/>
      <c r="D51" s="245"/>
      <c r="E51" s="245"/>
      <c r="F51" s="245"/>
      <c r="G51" s="245"/>
      <c r="H51" s="245"/>
      <c r="I51" s="245"/>
      <c r="J51" s="245"/>
      <c r="K51" s="246"/>
      <c r="L51" s="129"/>
      <c r="M51" s="129"/>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39"/>
    </row>
    <row r="52" spans="1:108" ht="96" x14ac:dyDescent="0.2">
      <c r="A52" s="106" t="s">
        <v>65</v>
      </c>
      <c r="B52" s="119" t="s">
        <v>469</v>
      </c>
      <c r="C52" s="118" t="s">
        <v>470</v>
      </c>
      <c r="D52" s="5"/>
      <c r="E52" s="5"/>
      <c r="F52" s="87" t="s">
        <v>471</v>
      </c>
      <c r="G52" s="109"/>
      <c r="H52" s="109"/>
      <c r="I52" s="87" t="s">
        <v>472</v>
      </c>
      <c r="J52" s="97" t="s">
        <v>473</v>
      </c>
      <c r="K52" s="110">
        <v>2</v>
      </c>
      <c r="L52" s="90" t="s">
        <v>204</v>
      </c>
      <c r="M52" s="110"/>
      <c r="N52" s="41"/>
    </row>
    <row r="53" spans="1:108" ht="64" x14ac:dyDescent="0.2">
      <c r="A53" s="106"/>
      <c r="B53" s="119" t="s">
        <v>474</v>
      </c>
      <c r="C53" s="118" t="s">
        <v>475</v>
      </c>
      <c r="D53" s="5"/>
      <c r="E53" s="5"/>
      <c r="F53" s="87" t="s">
        <v>476</v>
      </c>
      <c r="G53" s="109"/>
      <c r="H53" s="109"/>
      <c r="I53" s="87" t="s">
        <v>477</v>
      </c>
      <c r="J53" s="97" t="s">
        <v>478</v>
      </c>
      <c r="K53" s="110">
        <v>2</v>
      </c>
      <c r="L53" s="90" t="s">
        <v>204</v>
      </c>
      <c r="M53" s="110"/>
      <c r="N53" s="41"/>
    </row>
    <row r="54" spans="1:108" s="20" customFormat="1" x14ac:dyDescent="0.2">
      <c r="A54" s="105" t="s">
        <v>479</v>
      </c>
      <c r="B54" s="244" t="s">
        <v>480</v>
      </c>
      <c r="C54" s="245"/>
      <c r="D54" s="245"/>
      <c r="E54" s="245"/>
      <c r="F54" s="245"/>
      <c r="G54" s="245"/>
      <c r="H54" s="245"/>
      <c r="I54" s="245"/>
      <c r="J54" s="245"/>
      <c r="K54" s="246"/>
      <c r="L54" s="129"/>
      <c r="M54" s="129"/>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39"/>
    </row>
    <row r="55" spans="1:108" ht="96" x14ac:dyDescent="0.2">
      <c r="A55" s="106"/>
      <c r="B55" s="107" t="s">
        <v>481</v>
      </c>
      <c r="C55" s="118" t="s">
        <v>482</v>
      </c>
      <c r="D55" s="5"/>
      <c r="E55" s="5"/>
      <c r="F55" s="96" t="s">
        <v>483</v>
      </c>
      <c r="G55" s="109"/>
      <c r="H55" s="109"/>
      <c r="I55" s="87" t="s">
        <v>484</v>
      </c>
      <c r="J55" s="97" t="s">
        <v>485</v>
      </c>
      <c r="K55" s="110">
        <v>1</v>
      </c>
      <c r="L55" s="90" t="s">
        <v>204</v>
      </c>
      <c r="M55" s="110"/>
      <c r="N55" s="41"/>
    </row>
    <row r="56" spans="1:108" s="20" customFormat="1" ht="14.5" customHeight="1" x14ac:dyDescent="0.2">
      <c r="A56" s="105" t="s">
        <v>486</v>
      </c>
      <c r="B56" s="244" t="s">
        <v>487</v>
      </c>
      <c r="C56" s="245"/>
      <c r="D56" s="245"/>
      <c r="E56" s="245"/>
      <c r="F56" s="245"/>
      <c r="G56" s="245"/>
      <c r="H56" s="245"/>
      <c r="I56" s="245"/>
      <c r="J56" s="245"/>
      <c r="K56" s="246"/>
      <c r="L56" s="129"/>
      <c r="M56" s="129"/>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39"/>
    </row>
    <row r="57" spans="1:108" s="23" customFormat="1" ht="147.75" customHeight="1" x14ac:dyDescent="0.2">
      <c r="A57" s="4"/>
      <c r="B57" s="107" t="s">
        <v>488</v>
      </c>
      <c r="C57" s="118" t="s">
        <v>489</v>
      </c>
      <c r="D57" s="82"/>
      <c r="E57" s="6"/>
      <c r="F57" s="96" t="s">
        <v>490</v>
      </c>
      <c r="G57" s="109"/>
      <c r="H57" s="109"/>
      <c r="I57" s="87" t="s">
        <v>491</v>
      </c>
      <c r="J57" s="97" t="s">
        <v>492</v>
      </c>
      <c r="K57" s="6">
        <v>3</v>
      </c>
      <c r="L57" s="90" t="s">
        <v>204</v>
      </c>
      <c r="M57" s="6"/>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s="40"/>
    </row>
    <row r="58" spans="1:108" s="23" customFormat="1" ht="64" x14ac:dyDescent="0.2">
      <c r="A58" s="4"/>
      <c r="B58" s="107" t="s">
        <v>493</v>
      </c>
      <c r="C58" s="118" t="s">
        <v>494</v>
      </c>
      <c r="D58" s="82"/>
      <c r="E58" s="6"/>
      <c r="F58" s="96" t="s">
        <v>495</v>
      </c>
      <c r="G58" s="109"/>
      <c r="H58" s="109"/>
      <c r="I58" s="87" t="s">
        <v>496</v>
      </c>
      <c r="J58" s="97" t="s">
        <v>497</v>
      </c>
      <c r="K58" s="6">
        <v>2</v>
      </c>
      <c r="L58" s="90" t="s">
        <v>204</v>
      </c>
      <c r="M58" s="6"/>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s="40"/>
    </row>
    <row r="59" spans="1:108" ht="96" x14ac:dyDescent="0.2">
      <c r="A59" s="95"/>
      <c r="B59" s="107" t="s">
        <v>498</v>
      </c>
      <c r="C59" s="118" t="s">
        <v>499</v>
      </c>
      <c r="D59" s="82"/>
      <c r="E59" s="95"/>
      <c r="F59" s="96" t="s">
        <v>490</v>
      </c>
      <c r="G59" s="95"/>
      <c r="H59" s="95"/>
      <c r="I59" s="87" t="s">
        <v>491</v>
      </c>
      <c r="J59" s="97" t="s">
        <v>500</v>
      </c>
      <c r="K59" s="110">
        <v>3</v>
      </c>
      <c r="L59" s="90" t="s">
        <v>204</v>
      </c>
      <c r="M59" s="110"/>
      <c r="N59" s="98"/>
    </row>
    <row r="60" spans="1:108" x14ac:dyDescent="0.2">
      <c r="A60" s="41"/>
      <c r="B60" s="47"/>
      <c r="C60" s="46"/>
      <c r="D60" s="47"/>
      <c r="E60" s="45"/>
      <c r="F60" s="133"/>
      <c r="G60" s="48"/>
      <c r="H60" s="48"/>
      <c r="I60" s="49"/>
      <c r="J60" s="92"/>
      <c r="K60" s="45"/>
      <c r="L60" s="45"/>
      <c r="M60" s="45"/>
      <c r="N60" s="41"/>
    </row>
    <row r="61" spans="1:108" x14ac:dyDescent="0.2">
      <c r="A61" s="41"/>
      <c r="B61" s="41"/>
      <c r="C61" s="50"/>
      <c r="D61" s="47"/>
      <c r="E61" s="41"/>
      <c r="F61" s="50"/>
      <c r="G61" s="41"/>
      <c r="H61" s="41"/>
      <c r="I61" s="46"/>
      <c r="J61" s="92"/>
      <c r="K61" s="45"/>
      <c r="L61" s="45"/>
      <c r="M61" s="45"/>
      <c r="N61" s="41"/>
    </row>
    <row r="62" spans="1:108" x14ac:dyDescent="0.2">
      <c r="A62" s="41"/>
      <c r="B62" s="41"/>
      <c r="C62" s="50"/>
      <c r="D62" s="47"/>
      <c r="E62" s="41"/>
      <c r="F62" s="50"/>
      <c r="G62" s="41"/>
      <c r="H62" s="41"/>
      <c r="I62" s="46"/>
      <c r="J62" s="92"/>
      <c r="K62" s="45"/>
      <c r="L62" s="45"/>
      <c r="M62" s="45"/>
      <c r="N62" s="41"/>
    </row>
    <row r="63" spans="1:108" x14ac:dyDescent="0.2">
      <c r="A63" s="41"/>
      <c r="B63" s="41"/>
      <c r="C63" s="50"/>
      <c r="D63" s="47"/>
      <c r="E63" s="41"/>
      <c r="F63" s="50"/>
      <c r="G63" s="41"/>
      <c r="H63" s="41"/>
      <c r="I63" s="46"/>
      <c r="J63" s="92"/>
      <c r="K63" s="45"/>
      <c r="L63" s="45"/>
      <c r="M63" s="45"/>
      <c r="N63" s="41"/>
    </row>
    <row r="64" spans="1:108" x14ac:dyDescent="0.2">
      <c r="A64" s="41"/>
      <c r="B64" s="41"/>
      <c r="C64" s="50"/>
      <c r="D64" s="47"/>
      <c r="E64" s="41"/>
      <c r="F64" s="50"/>
      <c r="G64" s="41"/>
      <c r="H64" s="41"/>
      <c r="I64" s="46"/>
      <c r="J64" s="92"/>
      <c r="K64" s="45"/>
      <c r="L64" s="45"/>
      <c r="M64" s="45"/>
      <c r="N64" s="41"/>
    </row>
    <row r="65" spans="1:14" x14ac:dyDescent="0.2">
      <c r="A65" s="41"/>
      <c r="B65" s="41"/>
      <c r="C65" s="50"/>
      <c r="D65" s="47"/>
      <c r="E65" s="41"/>
      <c r="F65" s="50"/>
      <c r="G65" s="41"/>
      <c r="H65" s="41"/>
      <c r="I65" s="46"/>
      <c r="J65" s="92"/>
      <c r="K65" s="45"/>
      <c r="L65" s="45"/>
      <c r="M65" s="45"/>
      <c r="N65" s="41"/>
    </row>
    <row r="66" spans="1:14" x14ac:dyDescent="0.2">
      <c r="A66" s="41"/>
      <c r="B66" s="41"/>
      <c r="C66" s="50"/>
      <c r="D66" s="47"/>
      <c r="E66" s="41"/>
      <c r="F66" s="50"/>
      <c r="G66" s="41"/>
      <c r="H66" s="41"/>
      <c r="I66" s="46"/>
      <c r="J66" s="92"/>
      <c r="K66" s="45"/>
      <c r="L66" s="45"/>
      <c r="M66" s="45"/>
      <c r="N66" s="41"/>
    </row>
    <row r="67" spans="1:14" x14ac:dyDescent="0.2">
      <c r="A67" s="41"/>
      <c r="B67" s="41"/>
      <c r="C67" s="50"/>
      <c r="D67" s="47"/>
      <c r="E67" s="41"/>
      <c r="F67" s="50"/>
      <c r="G67" s="41"/>
      <c r="H67" s="41"/>
      <c r="I67" s="46"/>
      <c r="J67" s="92"/>
      <c r="K67" s="45"/>
      <c r="L67" s="45"/>
      <c r="M67" s="45"/>
      <c r="N67" s="41"/>
    </row>
    <row r="68" spans="1:14" x14ac:dyDescent="0.2">
      <c r="A68" s="41"/>
      <c r="B68" s="41"/>
      <c r="C68" s="50"/>
      <c r="D68" s="47"/>
      <c r="E68" s="41"/>
      <c r="F68" s="50"/>
      <c r="G68" s="41"/>
      <c r="H68" s="41"/>
      <c r="I68" s="46"/>
      <c r="J68" s="92"/>
      <c r="K68" s="45"/>
      <c r="L68" s="45"/>
      <c r="M68" s="45"/>
      <c r="N68" s="41"/>
    </row>
    <row r="69" spans="1:14" x14ac:dyDescent="0.2">
      <c r="A69" s="41"/>
      <c r="B69" s="41"/>
      <c r="C69" s="50"/>
      <c r="D69" s="47"/>
      <c r="E69" s="41"/>
      <c r="F69" s="50"/>
      <c r="G69" s="41"/>
      <c r="H69" s="41"/>
      <c r="I69" s="46"/>
      <c r="J69" s="92"/>
      <c r="K69" s="45"/>
      <c r="L69" s="45"/>
      <c r="M69" s="45"/>
      <c r="N69" s="41"/>
    </row>
    <row r="70" spans="1:14" x14ac:dyDescent="0.2">
      <c r="A70" s="41"/>
      <c r="B70" s="41"/>
      <c r="C70" s="50"/>
      <c r="D70" s="47"/>
      <c r="E70" s="41"/>
      <c r="F70" s="50"/>
      <c r="G70" s="41"/>
      <c r="H70" s="41"/>
      <c r="I70" s="46"/>
      <c r="J70" s="92"/>
      <c r="K70" s="45"/>
      <c r="L70" s="45"/>
      <c r="M70" s="45"/>
      <c r="N70" s="41"/>
    </row>
    <row r="71" spans="1:14" x14ac:dyDescent="0.2">
      <c r="A71" s="41"/>
      <c r="B71" s="41"/>
      <c r="C71" s="50"/>
      <c r="D71" s="47"/>
      <c r="E71" s="41"/>
      <c r="F71" s="50"/>
      <c r="G71" s="41"/>
      <c r="H71" s="41"/>
      <c r="I71" s="46"/>
      <c r="J71" s="92"/>
      <c r="K71" s="45"/>
      <c r="L71" s="45"/>
      <c r="M71" s="45"/>
      <c r="N71" s="41"/>
    </row>
    <row r="72" spans="1:14" x14ac:dyDescent="0.2">
      <c r="A72" s="41"/>
      <c r="B72" s="41"/>
      <c r="C72" s="50"/>
      <c r="D72" s="47"/>
      <c r="E72" s="41"/>
      <c r="F72" s="50"/>
      <c r="G72" s="41"/>
      <c r="H72" s="41"/>
      <c r="I72" s="46"/>
      <c r="J72" s="92"/>
      <c r="K72" s="45"/>
      <c r="L72" s="45"/>
      <c r="M72" s="45"/>
      <c r="N72" s="41"/>
    </row>
    <row r="73" spans="1:14" x14ac:dyDescent="0.2">
      <c r="A73" s="41"/>
      <c r="B73" s="41"/>
      <c r="C73" s="50"/>
      <c r="D73" s="47"/>
      <c r="E73" s="41"/>
      <c r="F73" s="50"/>
      <c r="G73" s="41"/>
      <c r="H73" s="41"/>
      <c r="I73" s="46"/>
      <c r="J73" s="92"/>
      <c r="K73" s="45"/>
      <c r="L73" s="45"/>
      <c r="M73" s="45"/>
      <c r="N73" s="41"/>
    </row>
    <row r="74" spans="1:14" x14ac:dyDescent="0.2">
      <c r="A74" s="41"/>
      <c r="B74" s="41"/>
      <c r="C74" s="50"/>
      <c r="D74" s="47"/>
      <c r="E74" s="41"/>
      <c r="F74" s="50"/>
      <c r="G74" s="41"/>
      <c r="H74" s="41"/>
      <c r="I74" s="46"/>
      <c r="J74" s="92"/>
      <c r="K74" s="45"/>
      <c r="L74" s="45"/>
      <c r="M74" s="45"/>
      <c r="N74" s="41"/>
    </row>
    <row r="75" spans="1:14" x14ac:dyDescent="0.2">
      <c r="A75" s="41"/>
      <c r="B75" s="41"/>
      <c r="C75" s="50"/>
      <c r="D75" s="47"/>
      <c r="E75" s="41"/>
      <c r="F75" s="50"/>
      <c r="G75" s="41"/>
      <c r="H75" s="41"/>
      <c r="I75" s="46"/>
      <c r="J75" s="92"/>
      <c r="K75" s="45"/>
      <c r="L75" s="45"/>
      <c r="M75" s="45"/>
      <c r="N75" s="41"/>
    </row>
    <row r="76" spans="1:14" x14ac:dyDescent="0.2">
      <c r="A76" s="41"/>
      <c r="B76" s="41"/>
      <c r="C76" s="50"/>
      <c r="D76" s="47"/>
      <c r="E76" s="41"/>
      <c r="F76" s="50"/>
      <c r="G76" s="41"/>
      <c r="H76" s="41"/>
      <c r="I76" s="46"/>
      <c r="J76" s="92"/>
      <c r="K76" s="45"/>
      <c r="L76" s="45"/>
      <c r="M76" s="45"/>
      <c r="N76" s="41"/>
    </row>
    <row r="77" spans="1:14" x14ac:dyDescent="0.2">
      <c r="A77" s="41"/>
      <c r="B77" s="41"/>
      <c r="C77" s="50"/>
      <c r="D77" s="47"/>
      <c r="E77" s="41"/>
      <c r="F77" s="50"/>
      <c r="G77" s="41"/>
      <c r="H77" s="41"/>
      <c r="I77" s="46"/>
      <c r="J77" s="92"/>
      <c r="K77" s="45"/>
      <c r="L77" s="45"/>
      <c r="M77" s="45"/>
      <c r="N77" s="41"/>
    </row>
    <row r="78" spans="1:14" x14ac:dyDescent="0.2">
      <c r="A78" s="41"/>
      <c r="B78" s="41"/>
      <c r="C78" s="50"/>
      <c r="D78" s="47"/>
      <c r="E78" s="41"/>
      <c r="F78" s="50"/>
      <c r="G78" s="41"/>
      <c r="H78" s="41"/>
      <c r="I78" s="46"/>
      <c r="J78" s="92"/>
      <c r="K78" s="45"/>
      <c r="L78" s="45"/>
      <c r="M78" s="45"/>
      <c r="N78" s="41"/>
    </row>
    <row r="79" spans="1:14" x14ac:dyDescent="0.2">
      <c r="A79" s="41"/>
      <c r="B79" s="41"/>
      <c r="C79" s="50"/>
      <c r="D79" s="47"/>
      <c r="E79" s="41"/>
      <c r="F79" s="50"/>
      <c r="G79" s="41"/>
      <c r="H79" s="41"/>
      <c r="I79" s="46"/>
      <c r="J79" s="92"/>
      <c r="K79" s="45"/>
      <c r="L79" s="45"/>
      <c r="M79" s="45"/>
      <c r="N79" s="41"/>
    </row>
    <row r="80" spans="1:14" x14ac:dyDescent="0.2">
      <c r="A80" s="41"/>
      <c r="B80" s="41"/>
      <c r="C80" s="50"/>
      <c r="D80" s="47"/>
      <c r="E80" s="41"/>
      <c r="F80" s="50"/>
      <c r="G80" s="41"/>
      <c r="H80" s="41"/>
      <c r="I80" s="46"/>
      <c r="J80" s="92"/>
      <c r="K80" s="45"/>
      <c r="L80" s="45"/>
      <c r="M80" s="45"/>
      <c r="N80" s="41"/>
    </row>
    <row r="81" spans="1:14" x14ac:dyDescent="0.2">
      <c r="A81" s="41"/>
      <c r="B81" s="41"/>
      <c r="C81" s="50"/>
      <c r="D81" s="47"/>
      <c r="E81" s="41"/>
      <c r="F81" s="50"/>
      <c r="G81" s="41"/>
      <c r="H81" s="41"/>
      <c r="I81" s="46"/>
      <c r="J81" s="92"/>
      <c r="K81" s="45"/>
      <c r="L81" s="45"/>
      <c r="M81" s="45"/>
      <c r="N81" s="41"/>
    </row>
    <row r="82" spans="1:14" x14ac:dyDescent="0.2">
      <c r="A82" s="41"/>
      <c r="B82" s="41"/>
      <c r="C82" s="50"/>
      <c r="D82" s="47"/>
      <c r="E82" s="41"/>
      <c r="F82" s="50"/>
      <c r="G82" s="41"/>
      <c r="H82" s="41"/>
      <c r="I82" s="46"/>
      <c r="J82" s="92"/>
      <c r="K82" s="45"/>
      <c r="L82" s="45"/>
      <c r="M82" s="45"/>
      <c r="N82" s="41"/>
    </row>
    <row r="83" spans="1:14" x14ac:dyDescent="0.2">
      <c r="A83" s="41"/>
      <c r="B83" s="41"/>
      <c r="C83" s="50"/>
      <c r="D83" s="47"/>
      <c r="E83" s="41"/>
      <c r="F83" s="50"/>
      <c r="G83" s="41"/>
      <c r="H83" s="41"/>
      <c r="I83" s="46"/>
      <c r="J83" s="92"/>
      <c r="K83" s="45"/>
      <c r="L83" s="45"/>
      <c r="M83" s="45"/>
      <c r="N83" s="41"/>
    </row>
    <row r="84" spans="1:14" x14ac:dyDescent="0.2">
      <c r="A84" s="41"/>
      <c r="B84" s="41"/>
      <c r="C84" s="50"/>
      <c r="D84" s="47"/>
      <c r="E84" s="41"/>
      <c r="F84" s="50"/>
      <c r="G84" s="41"/>
      <c r="H84" s="41"/>
      <c r="I84" s="46"/>
      <c r="J84" s="92"/>
      <c r="K84" s="45"/>
      <c r="L84" s="45"/>
      <c r="M84" s="45"/>
      <c r="N84" s="41"/>
    </row>
    <row r="85" spans="1:14" x14ac:dyDescent="0.2">
      <c r="A85" s="41"/>
      <c r="B85" s="41"/>
      <c r="C85" s="50"/>
      <c r="D85" s="47"/>
      <c r="E85" s="41"/>
      <c r="F85" s="50"/>
      <c r="G85" s="41"/>
      <c r="H85" s="41"/>
      <c r="I85" s="46"/>
      <c r="J85" s="92"/>
      <c r="K85" s="45"/>
      <c r="L85" s="45"/>
      <c r="M85" s="45"/>
      <c r="N85" s="41"/>
    </row>
    <row r="86" spans="1:14" x14ac:dyDescent="0.2">
      <c r="A86" s="41"/>
      <c r="B86" s="41"/>
      <c r="C86" s="50"/>
      <c r="D86" s="47"/>
      <c r="E86" s="41"/>
      <c r="F86" s="50"/>
      <c r="G86" s="41"/>
      <c r="H86" s="41"/>
      <c r="I86" s="46"/>
      <c r="J86" s="92"/>
      <c r="K86" s="45"/>
      <c r="L86" s="45"/>
      <c r="M86" s="45"/>
      <c r="N86" s="41"/>
    </row>
    <row r="87" spans="1:14" x14ac:dyDescent="0.2">
      <c r="A87" s="41"/>
      <c r="B87" s="41"/>
      <c r="C87" s="50"/>
      <c r="D87" s="47"/>
      <c r="E87" s="41"/>
      <c r="F87" s="50"/>
      <c r="G87" s="41"/>
      <c r="H87" s="41"/>
      <c r="I87" s="46"/>
      <c r="J87" s="92"/>
      <c r="K87" s="45"/>
      <c r="L87" s="45"/>
      <c r="M87" s="45"/>
      <c r="N87" s="41"/>
    </row>
    <row r="88" spans="1:14" x14ac:dyDescent="0.2">
      <c r="A88" s="41"/>
      <c r="B88" s="41"/>
      <c r="C88" s="50"/>
      <c r="D88" s="47"/>
      <c r="E88" s="41"/>
      <c r="F88" s="50"/>
      <c r="G88" s="41"/>
      <c r="H88" s="41"/>
      <c r="I88" s="46"/>
      <c r="J88" s="92"/>
      <c r="K88" s="45"/>
      <c r="L88" s="45"/>
      <c r="M88" s="45"/>
      <c r="N88" s="41"/>
    </row>
    <row r="89" spans="1:14" x14ac:dyDescent="0.2">
      <c r="A89" s="41"/>
      <c r="B89" s="41"/>
      <c r="C89" s="50"/>
      <c r="D89" s="47"/>
      <c r="E89" s="41"/>
      <c r="F89" s="50"/>
      <c r="G89" s="41"/>
      <c r="H89" s="41"/>
      <c r="I89" s="46"/>
      <c r="J89" s="92"/>
      <c r="K89" s="45"/>
      <c r="L89" s="45"/>
      <c r="M89" s="45"/>
      <c r="N89" s="41"/>
    </row>
    <row r="90" spans="1:14" x14ac:dyDescent="0.2">
      <c r="A90" s="41"/>
      <c r="B90" s="41"/>
      <c r="C90" s="50"/>
      <c r="D90" s="47"/>
      <c r="E90" s="41"/>
      <c r="F90" s="50"/>
      <c r="G90" s="41"/>
      <c r="H90" s="41"/>
      <c r="I90" s="46"/>
      <c r="J90" s="92"/>
      <c r="K90" s="45"/>
      <c r="L90" s="45"/>
      <c r="M90" s="45"/>
      <c r="N90" s="41"/>
    </row>
    <row r="91" spans="1:14" x14ac:dyDescent="0.2">
      <c r="A91" s="41"/>
      <c r="B91" s="41"/>
      <c r="C91" s="50"/>
      <c r="D91" s="47"/>
      <c r="E91" s="41"/>
      <c r="F91" s="50"/>
      <c r="G91" s="41"/>
      <c r="H91" s="41"/>
      <c r="I91" s="46"/>
      <c r="J91" s="92"/>
      <c r="K91" s="45"/>
      <c r="L91" s="45"/>
      <c r="M91" s="45"/>
      <c r="N91" s="41"/>
    </row>
    <row r="92" spans="1:14" x14ac:dyDescent="0.2">
      <c r="A92" s="41"/>
      <c r="B92" s="41"/>
      <c r="C92" s="50"/>
      <c r="D92" s="47"/>
      <c r="E92" s="41"/>
      <c r="F92" s="50"/>
      <c r="G92" s="41"/>
      <c r="H92" s="41"/>
      <c r="I92" s="46"/>
      <c r="J92" s="92"/>
      <c r="K92" s="45"/>
      <c r="L92" s="45"/>
      <c r="M92" s="45"/>
      <c r="N92" s="41"/>
    </row>
    <row r="93" spans="1:14" x14ac:dyDescent="0.2">
      <c r="A93" s="41"/>
      <c r="B93" s="41"/>
      <c r="C93" s="50"/>
      <c r="D93" s="47"/>
      <c r="E93" s="41"/>
      <c r="F93" s="50"/>
      <c r="G93" s="41"/>
      <c r="H93" s="41"/>
      <c r="I93" s="46"/>
      <c r="J93" s="92"/>
      <c r="K93" s="45"/>
      <c r="L93" s="45"/>
      <c r="M93" s="45"/>
      <c r="N93" s="41"/>
    </row>
    <row r="94" spans="1:14" x14ac:dyDescent="0.2">
      <c r="A94" s="41"/>
      <c r="B94" s="41"/>
      <c r="C94" s="50"/>
      <c r="D94" s="47"/>
      <c r="E94" s="41"/>
      <c r="F94" s="50"/>
      <c r="G94" s="41"/>
      <c r="H94" s="41"/>
      <c r="I94" s="46"/>
      <c r="J94" s="92"/>
      <c r="K94" s="45"/>
      <c r="L94" s="45"/>
      <c r="M94" s="45"/>
      <c r="N94" s="41"/>
    </row>
    <row r="95" spans="1:14" x14ac:dyDescent="0.2">
      <c r="A95" s="41"/>
      <c r="B95" s="41"/>
      <c r="C95" s="50"/>
      <c r="D95" s="47"/>
      <c r="E95" s="41"/>
      <c r="F95" s="50"/>
      <c r="G95" s="41"/>
      <c r="H95" s="41"/>
      <c r="I95" s="46"/>
      <c r="J95" s="92"/>
      <c r="K95" s="45"/>
      <c r="L95" s="45"/>
      <c r="M95" s="45"/>
      <c r="N95" s="41"/>
    </row>
    <row r="96" spans="1:14" x14ac:dyDescent="0.2">
      <c r="A96" s="41"/>
      <c r="B96" s="41"/>
      <c r="C96" s="50"/>
      <c r="D96" s="47"/>
      <c r="E96" s="41"/>
      <c r="F96" s="50"/>
      <c r="G96" s="41"/>
      <c r="H96" s="41"/>
      <c r="I96" s="46"/>
      <c r="J96" s="92"/>
      <c r="K96" s="45"/>
      <c r="L96" s="45"/>
      <c r="M96" s="45"/>
      <c r="N96" s="41"/>
    </row>
    <row r="97" spans="1:14" x14ac:dyDescent="0.2">
      <c r="A97" s="41"/>
      <c r="B97" s="41"/>
      <c r="C97" s="50"/>
      <c r="D97" s="47"/>
      <c r="E97" s="41"/>
      <c r="F97" s="50"/>
      <c r="G97" s="41"/>
      <c r="H97" s="41"/>
      <c r="I97" s="46"/>
      <c r="J97" s="92"/>
      <c r="K97" s="45"/>
      <c r="L97" s="45"/>
      <c r="M97" s="45"/>
      <c r="N97" s="41"/>
    </row>
    <row r="98" spans="1:14" x14ac:dyDescent="0.2">
      <c r="A98" s="41"/>
      <c r="B98" s="41"/>
      <c r="C98" s="50"/>
      <c r="D98" s="47"/>
      <c r="E98" s="41"/>
      <c r="F98" s="50"/>
      <c r="G98" s="41"/>
      <c r="H98" s="41"/>
      <c r="I98" s="46"/>
      <c r="J98" s="92"/>
      <c r="K98" s="45"/>
      <c r="L98" s="45"/>
      <c r="M98" s="45"/>
      <c r="N98" s="41"/>
    </row>
    <row r="99" spans="1:14" x14ac:dyDescent="0.2">
      <c r="A99" s="41"/>
      <c r="B99" s="41"/>
      <c r="C99" s="50"/>
      <c r="D99" s="47"/>
      <c r="E99" s="41"/>
      <c r="F99" s="50"/>
      <c r="G99" s="41"/>
      <c r="H99" s="41"/>
      <c r="I99" s="46"/>
      <c r="J99" s="92"/>
      <c r="K99" s="45"/>
      <c r="L99" s="45"/>
      <c r="M99" s="45"/>
      <c r="N99" s="41"/>
    </row>
    <row r="100" spans="1:14" x14ac:dyDescent="0.2">
      <c r="A100" s="41"/>
      <c r="B100" s="41"/>
      <c r="C100" s="50"/>
      <c r="D100" s="47"/>
      <c r="E100" s="41"/>
      <c r="F100" s="50"/>
      <c r="G100" s="41"/>
      <c r="H100" s="41"/>
      <c r="I100" s="46"/>
      <c r="J100" s="92"/>
      <c r="K100" s="45"/>
      <c r="L100" s="45"/>
      <c r="M100" s="45"/>
      <c r="N100" s="41"/>
    </row>
    <row r="101" spans="1:14" x14ac:dyDescent="0.2">
      <c r="A101" s="41"/>
      <c r="B101" s="41"/>
      <c r="C101" s="50"/>
      <c r="D101" s="47"/>
      <c r="E101" s="41"/>
      <c r="F101" s="50"/>
      <c r="G101" s="41"/>
      <c r="H101" s="41"/>
      <c r="I101" s="46"/>
      <c r="J101" s="92"/>
      <c r="K101" s="45"/>
      <c r="L101" s="45"/>
      <c r="M101" s="45"/>
      <c r="N101" s="41"/>
    </row>
    <row r="102" spans="1:14" x14ac:dyDescent="0.2">
      <c r="A102" s="41"/>
      <c r="B102" s="41"/>
      <c r="C102" s="50"/>
      <c r="D102" s="47"/>
      <c r="E102" s="41"/>
      <c r="F102" s="50"/>
      <c r="G102" s="41"/>
      <c r="H102" s="41"/>
      <c r="I102" s="46"/>
      <c r="J102" s="92"/>
      <c r="K102" s="45"/>
      <c r="L102" s="45"/>
      <c r="M102" s="45"/>
      <c r="N102" s="41"/>
    </row>
    <row r="103" spans="1:14" x14ac:dyDescent="0.2">
      <c r="A103" s="41"/>
      <c r="B103" s="41"/>
      <c r="C103" s="50"/>
      <c r="D103" s="47"/>
      <c r="E103" s="41"/>
      <c r="F103" s="50"/>
      <c r="G103" s="41"/>
      <c r="H103" s="41"/>
      <c r="I103" s="46"/>
      <c r="J103" s="92"/>
      <c r="K103" s="45"/>
      <c r="L103" s="45"/>
      <c r="M103" s="45"/>
      <c r="N103" s="41"/>
    </row>
    <row r="104" spans="1:14" x14ac:dyDescent="0.2">
      <c r="A104" s="41"/>
      <c r="B104" s="41"/>
      <c r="C104" s="50"/>
      <c r="D104" s="47"/>
      <c r="E104" s="41"/>
      <c r="F104" s="50"/>
      <c r="G104" s="41"/>
      <c r="H104" s="41"/>
      <c r="I104" s="46"/>
      <c r="J104" s="92"/>
      <c r="K104" s="45"/>
      <c r="L104" s="45"/>
      <c r="M104" s="45"/>
      <c r="N104" s="41"/>
    </row>
    <row r="105" spans="1:14" x14ac:dyDescent="0.2">
      <c r="A105" s="41"/>
      <c r="B105" s="41"/>
      <c r="C105" s="50"/>
      <c r="D105" s="47"/>
      <c r="E105" s="41"/>
      <c r="F105" s="50"/>
      <c r="G105" s="41"/>
      <c r="H105" s="41"/>
      <c r="I105" s="46"/>
      <c r="J105" s="92"/>
      <c r="K105" s="45"/>
      <c r="L105" s="45"/>
      <c r="M105" s="45"/>
      <c r="N105" s="41"/>
    </row>
    <row r="106" spans="1:14" x14ac:dyDescent="0.2">
      <c r="A106" s="41"/>
      <c r="B106" s="41"/>
      <c r="C106" s="50"/>
      <c r="D106" s="47"/>
      <c r="E106" s="41"/>
      <c r="F106" s="50"/>
      <c r="G106" s="41"/>
      <c r="H106" s="41"/>
      <c r="I106" s="46"/>
      <c r="J106" s="92"/>
      <c r="K106" s="45"/>
      <c r="L106" s="45"/>
      <c r="M106" s="45"/>
      <c r="N106" s="41"/>
    </row>
    <row r="107" spans="1:14" x14ac:dyDescent="0.2">
      <c r="A107" s="41"/>
      <c r="B107" s="41"/>
      <c r="C107" s="50"/>
      <c r="D107" s="47"/>
      <c r="E107" s="41"/>
      <c r="F107" s="50"/>
      <c r="G107" s="41"/>
      <c r="H107" s="41"/>
      <c r="I107" s="46"/>
      <c r="J107" s="92"/>
      <c r="K107" s="45"/>
      <c r="L107" s="45"/>
      <c r="M107" s="45"/>
      <c r="N107" s="41"/>
    </row>
    <row r="108" spans="1:14" x14ac:dyDescent="0.2">
      <c r="A108" s="41"/>
      <c r="B108" s="41"/>
      <c r="C108" s="50"/>
      <c r="D108" s="47"/>
      <c r="E108" s="41"/>
      <c r="F108" s="50"/>
      <c r="G108" s="41"/>
      <c r="H108" s="41"/>
      <c r="I108" s="46"/>
      <c r="J108" s="92"/>
      <c r="K108" s="45"/>
      <c r="L108" s="45"/>
      <c r="M108" s="45"/>
      <c r="N108" s="41"/>
    </row>
    <row r="109" spans="1:14" x14ac:dyDescent="0.2">
      <c r="A109" s="41"/>
      <c r="B109" s="41"/>
      <c r="C109" s="50"/>
      <c r="D109" s="47"/>
      <c r="E109" s="41"/>
      <c r="F109" s="50"/>
      <c r="G109" s="41"/>
      <c r="H109" s="41"/>
      <c r="I109" s="46"/>
      <c r="J109" s="92"/>
      <c r="K109" s="45"/>
      <c r="L109" s="45"/>
      <c r="M109" s="45"/>
      <c r="N109" s="41"/>
    </row>
    <row r="110" spans="1:14" x14ac:dyDescent="0.2">
      <c r="A110" s="41"/>
      <c r="B110" s="41"/>
      <c r="C110" s="50"/>
      <c r="D110" s="47"/>
      <c r="E110" s="41"/>
      <c r="F110" s="50"/>
      <c r="G110" s="41"/>
      <c r="H110" s="41"/>
      <c r="I110" s="46"/>
      <c r="J110" s="92"/>
      <c r="K110" s="45"/>
      <c r="L110" s="45"/>
      <c r="M110" s="45"/>
      <c r="N110" s="41"/>
    </row>
    <row r="111" spans="1:14" x14ac:dyDescent="0.2">
      <c r="A111" s="41"/>
      <c r="B111" s="41"/>
      <c r="C111" s="50"/>
      <c r="D111" s="47"/>
      <c r="E111" s="41"/>
      <c r="F111" s="50"/>
      <c r="G111" s="41"/>
      <c r="H111" s="41"/>
      <c r="I111" s="46"/>
      <c r="J111" s="92"/>
      <c r="K111" s="45"/>
      <c r="L111" s="45"/>
      <c r="M111" s="45"/>
      <c r="N111" s="41"/>
    </row>
    <row r="112" spans="1:14" x14ac:dyDescent="0.2">
      <c r="A112" s="41"/>
      <c r="B112" s="41"/>
      <c r="C112" s="50"/>
      <c r="D112" s="47"/>
      <c r="E112" s="41"/>
      <c r="F112" s="50"/>
      <c r="G112" s="41"/>
      <c r="H112" s="41"/>
      <c r="I112" s="46"/>
      <c r="J112" s="92"/>
      <c r="K112" s="45"/>
      <c r="L112" s="45"/>
      <c r="M112" s="45"/>
      <c r="N112" s="41"/>
    </row>
    <row r="113" spans="1:14" x14ac:dyDescent="0.2">
      <c r="A113" s="41"/>
      <c r="B113" s="41"/>
      <c r="C113" s="50"/>
      <c r="D113" s="47"/>
      <c r="E113" s="41"/>
      <c r="F113" s="50"/>
      <c r="G113" s="41"/>
      <c r="H113" s="41"/>
      <c r="I113" s="46"/>
      <c r="J113" s="92"/>
      <c r="K113" s="45"/>
      <c r="L113" s="45"/>
      <c r="M113" s="45"/>
      <c r="N113" s="41"/>
    </row>
    <row r="114" spans="1:14" x14ac:dyDescent="0.2">
      <c r="A114" s="41"/>
      <c r="B114" s="41"/>
      <c r="C114" s="50"/>
      <c r="D114" s="47"/>
      <c r="E114" s="41"/>
      <c r="F114" s="50"/>
      <c r="G114" s="41"/>
      <c r="H114" s="41"/>
      <c r="I114" s="46"/>
      <c r="J114" s="92"/>
      <c r="K114" s="45"/>
      <c r="L114" s="45"/>
      <c r="M114" s="45"/>
      <c r="N114" s="41"/>
    </row>
    <row r="115" spans="1:14" x14ac:dyDescent="0.2">
      <c r="A115" s="41"/>
      <c r="B115" s="41"/>
      <c r="C115" s="50"/>
      <c r="D115" s="47"/>
      <c r="E115" s="41"/>
      <c r="F115" s="50"/>
      <c r="G115" s="41"/>
      <c r="H115" s="41"/>
      <c r="I115" s="46"/>
      <c r="J115" s="92"/>
      <c r="K115" s="45"/>
      <c r="L115" s="45"/>
      <c r="M115" s="45"/>
      <c r="N115" s="41"/>
    </row>
    <row r="116" spans="1:14" x14ac:dyDescent="0.2">
      <c r="A116" s="41"/>
      <c r="B116" s="41"/>
      <c r="C116" s="50"/>
      <c r="D116" s="47"/>
      <c r="E116" s="41"/>
      <c r="F116" s="50"/>
      <c r="G116" s="41"/>
      <c r="H116" s="41"/>
      <c r="I116" s="46"/>
      <c r="J116" s="92"/>
      <c r="K116" s="45"/>
      <c r="L116" s="45"/>
      <c r="M116" s="45"/>
      <c r="N116" s="41"/>
    </row>
    <row r="117" spans="1:14" x14ac:dyDescent="0.2">
      <c r="A117" s="41"/>
      <c r="B117" s="41"/>
      <c r="C117" s="50"/>
      <c r="D117" s="47"/>
      <c r="E117" s="41"/>
      <c r="F117" s="50"/>
      <c r="G117" s="41"/>
      <c r="H117" s="41"/>
      <c r="I117" s="46"/>
      <c r="J117" s="92"/>
      <c r="K117" s="45"/>
      <c r="L117" s="45"/>
      <c r="M117" s="45"/>
      <c r="N117" s="41"/>
    </row>
    <row r="118" spans="1:14" x14ac:dyDescent="0.2">
      <c r="A118" s="41"/>
      <c r="B118" s="41"/>
      <c r="C118" s="50"/>
      <c r="D118" s="47"/>
      <c r="E118" s="41"/>
      <c r="F118" s="50"/>
      <c r="G118" s="41"/>
      <c r="H118" s="41"/>
      <c r="I118" s="46"/>
      <c r="J118" s="92"/>
      <c r="K118" s="45"/>
      <c r="L118" s="45"/>
      <c r="M118" s="45"/>
      <c r="N118" s="41"/>
    </row>
    <row r="119" spans="1:14" x14ac:dyDescent="0.2">
      <c r="A119" s="41"/>
      <c r="B119" s="41"/>
      <c r="C119" s="50"/>
      <c r="D119" s="47"/>
      <c r="E119" s="41"/>
      <c r="F119" s="50"/>
      <c r="G119" s="41"/>
      <c r="H119" s="41"/>
      <c r="I119" s="46"/>
      <c r="J119" s="92"/>
      <c r="K119" s="45"/>
      <c r="L119" s="45"/>
      <c r="M119" s="45"/>
      <c r="N119" s="41"/>
    </row>
    <row r="120" spans="1:14" x14ac:dyDescent="0.2">
      <c r="A120" s="41"/>
      <c r="B120" s="41"/>
      <c r="C120" s="50"/>
      <c r="D120" s="47"/>
      <c r="E120" s="41"/>
      <c r="F120" s="50"/>
      <c r="G120" s="41"/>
      <c r="H120" s="41"/>
      <c r="I120" s="46"/>
      <c r="J120" s="92"/>
      <c r="K120" s="45"/>
      <c r="L120" s="45"/>
      <c r="M120" s="45"/>
      <c r="N120" s="41"/>
    </row>
    <row r="121" spans="1:14" x14ac:dyDescent="0.2">
      <c r="A121" s="41"/>
      <c r="B121" s="41"/>
      <c r="C121" s="50"/>
      <c r="D121" s="47"/>
      <c r="E121" s="41"/>
      <c r="F121" s="50"/>
      <c r="G121" s="41"/>
      <c r="H121" s="41"/>
      <c r="I121" s="46"/>
      <c r="J121" s="92"/>
      <c r="K121" s="45"/>
      <c r="L121" s="45"/>
      <c r="M121" s="45"/>
      <c r="N121" s="41"/>
    </row>
    <row r="122" spans="1:14" x14ac:dyDescent="0.2">
      <c r="A122" s="41"/>
      <c r="B122" s="41"/>
      <c r="C122" s="50"/>
      <c r="D122" s="47"/>
      <c r="E122" s="41"/>
      <c r="F122" s="50"/>
      <c r="G122" s="41"/>
      <c r="H122" s="41"/>
      <c r="I122" s="46"/>
      <c r="J122" s="92"/>
      <c r="K122" s="45"/>
      <c r="L122" s="45"/>
      <c r="M122" s="45"/>
      <c r="N122" s="41"/>
    </row>
    <row r="123" spans="1:14" x14ac:dyDescent="0.2">
      <c r="A123" s="41"/>
      <c r="B123" s="41"/>
      <c r="C123" s="50"/>
      <c r="D123" s="47"/>
      <c r="E123" s="41"/>
      <c r="F123" s="50"/>
      <c r="G123" s="41"/>
      <c r="H123" s="41"/>
      <c r="I123" s="46"/>
      <c r="J123" s="92"/>
      <c r="K123" s="45"/>
      <c r="L123" s="45"/>
      <c r="M123" s="45"/>
      <c r="N123" s="41"/>
    </row>
    <row r="124" spans="1:14" x14ac:dyDescent="0.2">
      <c r="A124" s="41"/>
      <c r="B124" s="41"/>
      <c r="C124" s="50"/>
      <c r="D124" s="47"/>
      <c r="E124" s="41"/>
      <c r="F124" s="50"/>
      <c r="G124" s="41"/>
      <c r="H124" s="41"/>
      <c r="I124" s="46"/>
      <c r="J124" s="92"/>
      <c r="K124" s="45"/>
      <c r="L124" s="45"/>
      <c r="M124" s="45"/>
      <c r="N124" s="41"/>
    </row>
    <row r="125" spans="1:14" x14ac:dyDescent="0.2">
      <c r="A125" s="41"/>
      <c r="B125" s="41"/>
      <c r="C125" s="50"/>
      <c r="D125" s="47"/>
      <c r="E125" s="41"/>
      <c r="F125" s="50"/>
      <c r="G125" s="41"/>
      <c r="H125" s="41"/>
      <c r="I125" s="46"/>
      <c r="J125" s="92"/>
      <c r="K125" s="45"/>
      <c r="L125" s="45"/>
      <c r="M125" s="45"/>
      <c r="N125" s="41"/>
    </row>
    <row r="126" spans="1:14" x14ac:dyDescent="0.2">
      <c r="A126" s="41"/>
      <c r="B126" s="41"/>
      <c r="C126" s="50"/>
      <c r="D126" s="47"/>
      <c r="E126" s="41"/>
      <c r="F126" s="50"/>
      <c r="G126" s="41"/>
      <c r="H126" s="41"/>
      <c r="I126" s="46"/>
      <c r="J126" s="92"/>
      <c r="K126" s="45"/>
      <c r="L126" s="45"/>
      <c r="M126" s="45"/>
      <c r="N126" s="41"/>
    </row>
    <row r="127" spans="1:14" x14ac:dyDescent="0.2">
      <c r="A127" s="41"/>
      <c r="B127" s="41"/>
      <c r="C127" s="50"/>
      <c r="D127" s="47"/>
      <c r="E127" s="41"/>
      <c r="F127" s="50"/>
      <c r="G127" s="41"/>
      <c r="H127" s="41"/>
      <c r="I127" s="46"/>
      <c r="J127" s="92"/>
      <c r="K127" s="45"/>
      <c r="L127" s="45"/>
      <c r="M127" s="45"/>
      <c r="N127" s="41"/>
    </row>
    <row r="128" spans="1:14" x14ac:dyDescent="0.2">
      <c r="A128" s="41"/>
      <c r="B128" s="41"/>
      <c r="C128" s="50"/>
      <c r="D128" s="47"/>
      <c r="E128" s="41"/>
      <c r="F128" s="50"/>
      <c r="G128" s="41"/>
      <c r="H128" s="41"/>
      <c r="I128" s="46"/>
      <c r="J128" s="92"/>
      <c r="K128" s="45"/>
      <c r="L128" s="45"/>
      <c r="M128" s="45"/>
      <c r="N128" s="41"/>
    </row>
    <row r="129" spans="1:14" x14ac:dyDescent="0.2">
      <c r="A129" s="41"/>
      <c r="B129" s="41"/>
      <c r="C129" s="50"/>
      <c r="D129" s="47"/>
      <c r="E129" s="41"/>
      <c r="F129" s="50"/>
      <c r="G129" s="41"/>
      <c r="H129" s="41"/>
      <c r="I129" s="46"/>
      <c r="J129" s="92"/>
      <c r="K129" s="45"/>
      <c r="L129" s="45"/>
      <c r="M129" s="45"/>
      <c r="N129" s="41"/>
    </row>
    <row r="130" spans="1:14" x14ac:dyDescent="0.2">
      <c r="A130" s="41"/>
      <c r="B130" s="41"/>
      <c r="C130" s="50"/>
      <c r="D130" s="47"/>
      <c r="E130" s="41"/>
      <c r="F130" s="50"/>
      <c r="G130" s="41"/>
      <c r="H130" s="41"/>
      <c r="I130" s="46"/>
      <c r="J130" s="92"/>
      <c r="K130" s="45"/>
      <c r="L130" s="45"/>
      <c r="M130" s="45"/>
      <c r="N130" s="41"/>
    </row>
    <row r="131" spans="1:14" x14ac:dyDescent="0.2">
      <c r="A131" s="41"/>
      <c r="B131" s="41"/>
      <c r="C131" s="50"/>
      <c r="D131" s="47"/>
      <c r="E131" s="41"/>
      <c r="F131" s="50"/>
      <c r="G131" s="41"/>
      <c r="H131" s="41"/>
      <c r="I131" s="46"/>
      <c r="J131" s="92"/>
      <c r="K131" s="45"/>
      <c r="L131" s="45"/>
      <c r="M131" s="45"/>
      <c r="N131" s="41"/>
    </row>
    <row r="132" spans="1:14" x14ac:dyDescent="0.2">
      <c r="A132" s="41"/>
      <c r="B132" s="41"/>
      <c r="C132" s="50"/>
      <c r="D132" s="47"/>
      <c r="E132" s="41"/>
      <c r="F132" s="50"/>
      <c r="G132" s="41"/>
      <c r="H132" s="41"/>
      <c r="I132" s="46"/>
      <c r="J132" s="92"/>
      <c r="K132" s="45"/>
      <c r="L132" s="45"/>
      <c r="M132" s="45"/>
      <c r="N132" s="41"/>
    </row>
    <row r="133" spans="1:14" x14ac:dyDescent="0.2">
      <c r="A133" s="41"/>
      <c r="B133" s="41"/>
      <c r="C133" s="50"/>
      <c r="D133" s="47"/>
      <c r="E133" s="41"/>
      <c r="F133" s="50"/>
      <c r="G133" s="41"/>
      <c r="H133" s="41"/>
      <c r="I133" s="46"/>
      <c r="J133" s="92"/>
      <c r="K133" s="45"/>
      <c r="L133" s="45"/>
      <c r="M133" s="45"/>
      <c r="N133" s="41"/>
    </row>
    <row r="134" spans="1:14" x14ac:dyDescent="0.2">
      <c r="A134" s="41"/>
      <c r="B134" s="41"/>
      <c r="C134" s="50"/>
      <c r="D134" s="47"/>
      <c r="E134" s="41"/>
      <c r="F134" s="50"/>
      <c r="G134" s="41"/>
      <c r="H134" s="41"/>
      <c r="I134" s="46"/>
      <c r="J134" s="92"/>
      <c r="K134" s="45"/>
      <c r="L134" s="45"/>
      <c r="M134" s="45"/>
      <c r="N134" s="41"/>
    </row>
    <row r="135" spans="1:14" x14ac:dyDescent="0.2">
      <c r="A135" s="41"/>
      <c r="B135" s="41"/>
      <c r="C135" s="50"/>
      <c r="D135" s="47"/>
      <c r="E135" s="41"/>
      <c r="F135" s="50"/>
      <c r="G135" s="41"/>
      <c r="H135" s="41"/>
      <c r="I135" s="46"/>
      <c r="J135" s="92"/>
      <c r="K135" s="45"/>
      <c r="L135" s="45"/>
      <c r="M135" s="45"/>
      <c r="N135" s="41"/>
    </row>
    <row r="136" spans="1:14" x14ac:dyDescent="0.2">
      <c r="A136" s="41"/>
      <c r="B136" s="41"/>
      <c r="C136" s="50"/>
      <c r="D136" s="47"/>
      <c r="E136" s="41"/>
      <c r="F136" s="50"/>
      <c r="G136" s="41"/>
      <c r="H136" s="41"/>
      <c r="I136" s="46"/>
      <c r="J136" s="92"/>
      <c r="K136" s="45"/>
      <c r="L136" s="45"/>
      <c r="M136" s="45"/>
      <c r="N136" s="41"/>
    </row>
    <row r="137" spans="1:14" x14ac:dyDescent="0.2">
      <c r="A137" s="41"/>
      <c r="B137" s="41"/>
      <c r="C137" s="50"/>
      <c r="D137" s="47"/>
      <c r="E137" s="41"/>
      <c r="F137" s="50"/>
      <c r="G137" s="41"/>
      <c r="H137" s="41"/>
      <c r="I137" s="46"/>
      <c r="J137" s="92"/>
      <c r="K137" s="45"/>
      <c r="L137" s="45"/>
      <c r="M137" s="45"/>
      <c r="N137" s="41"/>
    </row>
    <row r="138" spans="1:14" x14ac:dyDescent="0.2">
      <c r="A138" s="41"/>
      <c r="B138" s="41"/>
      <c r="C138" s="50"/>
      <c r="D138" s="47"/>
      <c r="E138" s="41"/>
      <c r="F138" s="50"/>
      <c r="G138" s="41"/>
      <c r="H138" s="41"/>
      <c r="I138" s="46"/>
      <c r="J138" s="92"/>
      <c r="K138" s="45"/>
      <c r="L138" s="45"/>
      <c r="M138" s="45"/>
      <c r="N138" s="41"/>
    </row>
    <row r="139" spans="1:14" x14ac:dyDescent="0.2">
      <c r="A139" s="41"/>
      <c r="B139" s="41"/>
      <c r="C139" s="50"/>
      <c r="D139" s="47"/>
      <c r="E139" s="41"/>
      <c r="F139" s="50"/>
      <c r="G139" s="41"/>
      <c r="H139" s="41"/>
      <c r="I139" s="46"/>
      <c r="J139" s="92"/>
      <c r="K139" s="45"/>
      <c r="L139" s="45"/>
      <c r="M139" s="45"/>
      <c r="N139" s="41"/>
    </row>
    <row r="140" spans="1:14" x14ac:dyDescent="0.2">
      <c r="A140" s="41"/>
      <c r="B140" s="41"/>
      <c r="C140" s="50"/>
      <c r="D140" s="47"/>
      <c r="E140" s="41"/>
      <c r="F140" s="50"/>
      <c r="G140" s="41"/>
      <c r="H140" s="41"/>
      <c r="I140" s="46"/>
      <c r="J140" s="92"/>
      <c r="K140" s="45"/>
      <c r="L140" s="45"/>
      <c r="M140" s="45"/>
      <c r="N140" s="41"/>
    </row>
    <row r="141" spans="1:14" x14ac:dyDescent="0.2">
      <c r="A141" s="41"/>
      <c r="B141" s="41"/>
      <c r="C141" s="50"/>
      <c r="D141" s="47"/>
      <c r="E141" s="41"/>
      <c r="F141" s="50"/>
      <c r="G141" s="41"/>
      <c r="H141" s="41"/>
      <c r="I141" s="46"/>
      <c r="J141" s="92"/>
      <c r="K141" s="45"/>
      <c r="L141" s="45"/>
      <c r="M141" s="45"/>
      <c r="N141" s="41"/>
    </row>
    <row r="142" spans="1:14" x14ac:dyDescent="0.2">
      <c r="A142" s="41"/>
      <c r="B142" s="41"/>
      <c r="C142" s="50"/>
      <c r="D142" s="47"/>
      <c r="E142" s="41"/>
      <c r="F142" s="50"/>
      <c r="G142" s="41"/>
      <c r="H142" s="41"/>
      <c r="I142" s="46"/>
      <c r="J142" s="92"/>
      <c r="K142" s="45"/>
      <c r="L142" s="45"/>
      <c r="M142" s="45"/>
      <c r="N142" s="41"/>
    </row>
    <row r="143" spans="1:14" x14ac:dyDescent="0.2">
      <c r="A143" s="41"/>
      <c r="B143" s="41"/>
      <c r="C143" s="50"/>
      <c r="D143" s="47"/>
      <c r="E143" s="41"/>
      <c r="F143" s="50"/>
      <c r="G143" s="41"/>
      <c r="H143" s="41"/>
      <c r="I143" s="46"/>
      <c r="J143" s="92"/>
      <c r="K143" s="45"/>
      <c r="L143" s="45"/>
      <c r="M143" s="45"/>
      <c r="N143" s="41"/>
    </row>
    <row r="144" spans="1:14" x14ac:dyDescent="0.2">
      <c r="A144" s="41"/>
      <c r="B144" s="41"/>
      <c r="C144" s="50"/>
      <c r="D144" s="47"/>
      <c r="E144" s="41"/>
      <c r="F144" s="50"/>
      <c r="G144" s="41"/>
      <c r="H144" s="41"/>
      <c r="I144" s="46"/>
      <c r="J144" s="92"/>
      <c r="K144" s="45"/>
      <c r="L144" s="45"/>
      <c r="M144" s="45"/>
      <c r="N144" s="41"/>
    </row>
    <row r="145" spans="1:14" x14ac:dyDescent="0.2">
      <c r="A145" s="41"/>
      <c r="B145" s="41"/>
      <c r="C145" s="50"/>
      <c r="D145" s="47"/>
      <c r="E145" s="41"/>
      <c r="F145" s="50"/>
      <c r="G145" s="41"/>
      <c r="H145" s="41"/>
      <c r="I145" s="46"/>
      <c r="J145" s="92"/>
      <c r="K145" s="45"/>
      <c r="L145" s="45"/>
      <c r="M145" s="45"/>
      <c r="N145" s="41"/>
    </row>
    <row r="146" spans="1:14" x14ac:dyDescent="0.2">
      <c r="A146" s="41"/>
      <c r="B146" s="41"/>
      <c r="C146" s="50"/>
      <c r="D146" s="47"/>
      <c r="E146" s="41"/>
      <c r="F146" s="50"/>
      <c r="G146" s="41"/>
      <c r="H146" s="41"/>
      <c r="I146" s="46"/>
      <c r="J146" s="92"/>
      <c r="K146" s="45"/>
      <c r="L146" s="45"/>
      <c r="M146" s="45"/>
      <c r="N146" s="41"/>
    </row>
    <row r="147" spans="1:14" x14ac:dyDescent="0.2">
      <c r="A147" s="41"/>
      <c r="B147" s="41"/>
      <c r="C147" s="50"/>
      <c r="D147" s="47"/>
      <c r="E147" s="41"/>
      <c r="F147" s="50"/>
      <c r="G147" s="41"/>
      <c r="H147" s="41"/>
      <c r="I147" s="46"/>
      <c r="J147" s="92"/>
      <c r="K147" s="45"/>
      <c r="L147" s="45"/>
      <c r="M147" s="45"/>
      <c r="N147" s="41"/>
    </row>
    <row r="148" spans="1:14" x14ac:dyDescent="0.2">
      <c r="A148" s="41"/>
      <c r="B148" s="41"/>
      <c r="C148" s="50"/>
      <c r="D148" s="47"/>
      <c r="E148" s="41"/>
      <c r="F148" s="50"/>
      <c r="G148" s="41"/>
      <c r="H148" s="41"/>
      <c r="I148" s="46"/>
      <c r="J148" s="92"/>
      <c r="K148" s="45"/>
      <c r="L148" s="45"/>
      <c r="M148" s="45"/>
      <c r="N148" s="41"/>
    </row>
    <row r="149" spans="1:14" x14ac:dyDescent="0.2">
      <c r="A149" s="41"/>
      <c r="B149" s="41"/>
      <c r="C149" s="50"/>
      <c r="D149" s="47"/>
      <c r="E149" s="41"/>
      <c r="F149" s="50"/>
      <c r="G149" s="41"/>
      <c r="H149" s="41"/>
      <c r="I149" s="46"/>
      <c r="J149" s="92"/>
      <c r="K149" s="45"/>
      <c r="L149" s="45"/>
      <c r="M149" s="45"/>
      <c r="N149" s="41"/>
    </row>
    <row r="150" spans="1:14" x14ac:dyDescent="0.2">
      <c r="A150" s="41"/>
      <c r="B150" s="41"/>
      <c r="C150" s="50"/>
      <c r="D150" s="47"/>
      <c r="E150" s="41"/>
      <c r="F150" s="50"/>
      <c r="G150" s="41"/>
      <c r="H150" s="41"/>
      <c r="I150" s="46"/>
      <c r="J150" s="92"/>
      <c r="K150" s="45"/>
      <c r="L150" s="45"/>
      <c r="M150" s="45"/>
      <c r="N150" s="41"/>
    </row>
    <row r="151" spans="1:14" x14ac:dyDescent="0.2">
      <c r="A151" s="41"/>
      <c r="B151" s="41"/>
      <c r="C151" s="50"/>
      <c r="D151" s="47"/>
      <c r="E151" s="41"/>
      <c r="F151" s="50"/>
      <c r="G151" s="41"/>
      <c r="H151" s="41"/>
      <c r="I151" s="46"/>
      <c r="J151" s="92"/>
      <c r="K151" s="45"/>
      <c r="L151" s="45"/>
      <c r="M151" s="45"/>
      <c r="N151" s="41"/>
    </row>
    <row r="152" spans="1:14" x14ac:dyDescent="0.2">
      <c r="A152" s="41"/>
      <c r="B152" s="41"/>
      <c r="C152" s="50"/>
      <c r="D152" s="47"/>
      <c r="E152" s="41"/>
      <c r="F152" s="50"/>
      <c r="G152" s="41"/>
      <c r="H152" s="41"/>
      <c r="I152" s="46"/>
      <c r="J152" s="92"/>
      <c r="K152" s="45"/>
      <c r="L152" s="45"/>
      <c r="M152" s="45"/>
      <c r="N152" s="41"/>
    </row>
    <row r="153" spans="1:14" x14ac:dyDescent="0.2">
      <c r="A153" s="41"/>
      <c r="B153" s="41"/>
      <c r="C153" s="50"/>
      <c r="D153" s="47"/>
      <c r="E153" s="41"/>
      <c r="F153" s="50"/>
      <c r="G153" s="41"/>
      <c r="H153" s="41"/>
      <c r="I153" s="46"/>
      <c r="J153" s="92"/>
      <c r="K153" s="45"/>
      <c r="L153" s="45"/>
      <c r="M153" s="45"/>
      <c r="N153" s="41"/>
    </row>
    <row r="154" spans="1:14" x14ac:dyDescent="0.2">
      <c r="A154" s="41"/>
      <c r="B154" s="41"/>
      <c r="C154" s="50"/>
      <c r="D154" s="47"/>
      <c r="E154" s="41"/>
      <c r="F154" s="50"/>
      <c r="G154" s="41"/>
      <c r="H154" s="41"/>
      <c r="I154" s="46"/>
      <c r="J154" s="92"/>
      <c r="K154" s="45"/>
      <c r="L154" s="45"/>
      <c r="M154" s="45"/>
      <c r="N154" s="41"/>
    </row>
    <row r="155" spans="1:14" x14ac:dyDescent="0.2">
      <c r="A155" s="41"/>
      <c r="B155" s="41"/>
      <c r="C155" s="50"/>
      <c r="D155" s="47"/>
      <c r="E155" s="41"/>
      <c r="F155" s="50"/>
      <c r="G155" s="41"/>
      <c r="H155" s="41"/>
      <c r="I155" s="46"/>
      <c r="J155" s="92"/>
      <c r="K155" s="45"/>
      <c r="L155" s="45"/>
      <c r="M155" s="45"/>
      <c r="N155" s="41"/>
    </row>
    <row r="156" spans="1:14" x14ac:dyDescent="0.2">
      <c r="A156" s="41"/>
      <c r="B156" s="41"/>
      <c r="C156" s="50"/>
      <c r="D156" s="47"/>
      <c r="E156" s="41"/>
      <c r="F156" s="50"/>
      <c r="G156" s="41"/>
      <c r="H156" s="41"/>
      <c r="I156" s="46"/>
      <c r="J156" s="92"/>
      <c r="K156" s="45"/>
      <c r="L156" s="45"/>
      <c r="M156" s="45"/>
      <c r="N156" s="41"/>
    </row>
    <row r="157" spans="1:14" x14ac:dyDescent="0.2">
      <c r="A157" s="41"/>
      <c r="B157" s="41"/>
      <c r="C157" s="50"/>
      <c r="D157" s="47"/>
      <c r="E157" s="41"/>
      <c r="F157" s="50"/>
      <c r="G157" s="41"/>
      <c r="H157" s="41"/>
      <c r="I157" s="46"/>
      <c r="J157" s="92"/>
      <c r="K157" s="45"/>
      <c r="L157" s="45"/>
      <c r="M157" s="45"/>
      <c r="N157" s="41"/>
    </row>
    <row r="158" spans="1:14" x14ac:dyDescent="0.2">
      <c r="A158" s="41"/>
      <c r="B158" s="41"/>
      <c r="C158" s="50"/>
      <c r="D158" s="47"/>
      <c r="E158" s="41"/>
      <c r="F158" s="50"/>
      <c r="G158" s="41"/>
      <c r="H158" s="41"/>
      <c r="I158" s="46"/>
      <c r="J158" s="92"/>
      <c r="K158" s="45"/>
      <c r="L158" s="45"/>
      <c r="M158" s="45"/>
      <c r="N158" s="41"/>
    </row>
    <row r="159" spans="1:14" x14ac:dyDescent="0.2">
      <c r="A159" s="41"/>
      <c r="B159" s="41"/>
      <c r="C159" s="50"/>
      <c r="D159" s="47"/>
      <c r="E159" s="41"/>
      <c r="F159" s="50"/>
      <c r="G159" s="41"/>
      <c r="H159" s="41"/>
      <c r="I159" s="46"/>
      <c r="J159" s="92"/>
      <c r="K159" s="45"/>
      <c r="L159" s="45"/>
      <c r="M159" s="45"/>
      <c r="N159" s="41"/>
    </row>
    <row r="160" spans="1:14" x14ac:dyDescent="0.2">
      <c r="A160" s="41"/>
      <c r="B160" s="41"/>
      <c r="C160" s="50"/>
      <c r="D160" s="47"/>
      <c r="E160" s="41"/>
      <c r="F160" s="50"/>
      <c r="G160" s="41"/>
      <c r="H160" s="41"/>
      <c r="I160" s="46"/>
      <c r="J160" s="92"/>
      <c r="K160" s="45"/>
      <c r="L160" s="45"/>
      <c r="M160" s="45"/>
      <c r="N160" s="41"/>
    </row>
    <row r="161" spans="1:14" x14ac:dyDescent="0.2">
      <c r="A161" s="41"/>
      <c r="B161" s="41"/>
      <c r="C161" s="50"/>
      <c r="D161" s="47"/>
      <c r="E161" s="41"/>
      <c r="F161" s="50"/>
      <c r="G161" s="41"/>
      <c r="H161" s="41"/>
      <c r="I161" s="46"/>
      <c r="J161" s="92"/>
      <c r="K161" s="45"/>
      <c r="L161" s="45"/>
      <c r="M161" s="45"/>
      <c r="N161" s="41"/>
    </row>
    <row r="162" spans="1:14" x14ac:dyDescent="0.2">
      <c r="A162" s="41"/>
      <c r="B162" s="41"/>
      <c r="C162" s="50"/>
      <c r="D162" s="47"/>
      <c r="E162" s="41"/>
      <c r="F162" s="50"/>
      <c r="G162" s="41"/>
      <c r="H162" s="41"/>
      <c r="I162" s="46"/>
      <c r="J162" s="92"/>
      <c r="K162" s="45"/>
      <c r="L162" s="45"/>
      <c r="M162" s="45"/>
      <c r="N162" s="41"/>
    </row>
    <row r="163" spans="1:14" x14ac:dyDescent="0.2">
      <c r="A163" s="41"/>
      <c r="B163" s="41"/>
      <c r="C163" s="50"/>
      <c r="D163" s="47"/>
      <c r="E163" s="41"/>
      <c r="F163" s="50"/>
      <c r="G163" s="41"/>
      <c r="H163" s="41"/>
      <c r="I163" s="46"/>
      <c r="J163" s="92"/>
      <c r="K163" s="45"/>
      <c r="L163" s="45"/>
      <c r="M163" s="45"/>
      <c r="N163" s="41"/>
    </row>
    <row r="164" spans="1:14" x14ac:dyDescent="0.2">
      <c r="A164" s="41"/>
      <c r="B164" s="41"/>
      <c r="C164" s="50"/>
      <c r="D164" s="47"/>
      <c r="E164" s="41"/>
      <c r="F164" s="50"/>
      <c r="G164" s="41"/>
      <c r="H164" s="41"/>
      <c r="I164" s="46"/>
      <c r="J164" s="92"/>
      <c r="K164" s="45"/>
      <c r="L164" s="45"/>
      <c r="M164" s="45"/>
      <c r="N164" s="41"/>
    </row>
    <row r="165" spans="1:14" x14ac:dyDescent="0.2">
      <c r="A165" s="41"/>
      <c r="B165" s="41"/>
      <c r="C165" s="50"/>
      <c r="D165" s="47"/>
      <c r="E165" s="41"/>
      <c r="F165" s="50"/>
      <c r="G165" s="41"/>
      <c r="H165" s="41"/>
      <c r="I165" s="46"/>
      <c r="J165" s="92"/>
      <c r="K165" s="45"/>
      <c r="L165" s="45"/>
      <c r="M165" s="45"/>
      <c r="N165" s="41"/>
    </row>
    <row r="166" spans="1:14" x14ac:dyDescent="0.2">
      <c r="A166" s="41"/>
      <c r="B166" s="41"/>
      <c r="C166" s="50"/>
      <c r="D166" s="47"/>
      <c r="E166" s="41"/>
      <c r="F166" s="50"/>
      <c r="G166" s="41"/>
      <c r="H166" s="41"/>
      <c r="I166" s="46"/>
      <c r="J166" s="92"/>
      <c r="K166" s="45"/>
      <c r="L166" s="45"/>
      <c r="M166" s="45"/>
      <c r="N166" s="41"/>
    </row>
    <row r="167" spans="1:14" x14ac:dyDescent="0.2">
      <c r="A167" s="41"/>
      <c r="B167" s="41"/>
      <c r="C167" s="50"/>
      <c r="D167" s="47"/>
      <c r="E167" s="41"/>
      <c r="F167" s="50"/>
      <c r="G167" s="41"/>
      <c r="H167" s="41"/>
      <c r="I167" s="46"/>
      <c r="J167" s="92"/>
      <c r="K167" s="45"/>
      <c r="L167" s="45"/>
      <c r="M167" s="45"/>
      <c r="N167" s="41"/>
    </row>
    <row r="168" spans="1:14" x14ac:dyDescent="0.2">
      <c r="A168" s="41"/>
      <c r="B168" s="41"/>
      <c r="C168" s="50"/>
      <c r="D168" s="47"/>
      <c r="E168" s="41"/>
      <c r="F168" s="50"/>
      <c r="G168" s="41"/>
      <c r="H168" s="41"/>
      <c r="I168" s="46"/>
      <c r="J168" s="92"/>
      <c r="K168" s="45"/>
      <c r="L168" s="45"/>
      <c r="M168" s="45"/>
      <c r="N168" s="41"/>
    </row>
    <row r="169" spans="1:14" x14ac:dyDescent="0.2">
      <c r="A169" s="41"/>
      <c r="B169" s="41"/>
      <c r="C169" s="50"/>
      <c r="D169" s="47"/>
      <c r="E169" s="41"/>
      <c r="F169" s="50"/>
      <c r="G169" s="41"/>
      <c r="H169" s="41"/>
      <c r="I169" s="46"/>
      <c r="J169" s="92"/>
      <c r="K169" s="45"/>
      <c r="L169" s="45"/>
      <c r="M169" s="45"/>
      <c r="N169" s="41"/>
    </row>
    <row r="170" spans="1:14" x14ac:dyDescent="0.2">
      <c r="A170" s="41"/>
      <c r="B170" s="41"/>
      <c r="C170" s="50"/>
      <c r="D170" s="47"/>
      <c r="E170" s="41"/>
      <c r="F170" s="50"/>
      <c r="G170" s="41"/>
      <c r="H170" s="41"/>
      <c r="I170" s="46"/>
      <c r="J170" s="92"/>
      <c r="K170" s="45"/>
      <c r="L170" s="45"/>
      <c r="M170" s="45"/>
      <c r="N170" s="41"/>
    </row>
    <row r="171" spans="1:14" x14ac:dyDescent="0.2">
      <c r="A171" s="41"/>
      <c r="B171" s="41"/>
      <c r="C171" s="50"/>
      <c r="D171" s="47"/>
      <c r="E171" s="41"/>
      <c r="F171" s="50"/>
      <c r="G171" s="41"/>
      <c r="H171" s="41"/>
      <c r="I171" s="46"/>
      <c r="J171" s="92"/>
      <c r="K171" s="45"/>
      <c r="L171" s="45"/>
      <c r="M171" s="45"/>
      <c r="N171" s="41"/>
    </row>
    <row r="172" spans="1:14" x14ac:dyDescent="0.2">
      <c r="A172" s="41"/>
      <c r="B172" s="41"/>
      <c r="C172" s="50"/>
      <c r="D172" s="47"/>
      <c r="E172" s="41"/>
      <c r="F172" s="50"/>
      <c r="G172" s="41"/>
      <c r="H172" s="41"/>
      <c r="I172" s="46"/>
      <c r="J172" s="92"/>
      <c r="K172" s="45"/>
      <c r="L172" s="45"/>
      <c r="M172" s="45"/>
      <c r="N172" s="41"/>
    </row>
    <row r="173" spans="1:14" x14ac:dyDescent="0.2">
      <c r="A173" s="41"/>
      <c r="B173" s="41"/>
      <c r="C173" s="50"/>
      <c r="D173" s="47"/>
      <c r="E173" s="41"/>
      <c r="F173" s="50"/>
      <c r="G173" s="41"/>
      <c r="H173" s="41"/>
      <c r="I173" s="46"/>
      <c r="J173" s="92"/>
      <c r="K173" s="45"/>
      <c r="L173" s="45"/>
      <c r="M173" s="45"/>
      <c r="N173" s="41"/>
    </row>
    <row r="174" spans="1:14" x14ac:dyDescent="0.2">
      <c r="A174" s="41"/>
      <c r="B174" s="41"/>
      <c r="C174" s="50"/>
      <c r="D174" s="47"/>
      <c r="E174" s="41"/>
      <c r="F174" s="50"/>
      <c r="G174" s="41"/>
      <c r="H174" s="41"/>
      <c r="I174" s="46"/>
      <c r="J174" s="92"/>
      <c r="K174" s="45"/>
      <c r="L174" s="45"/>
      <c r="M174" s="45"/>
      <c r="N174" s="41"/>
    </row>
    <row r="175" spans="1:14" x14ac:dyDescent="0.2">
      <c r="A175" s="41"/>
      <c r="B175" s="41"/>
      <c r="C175" s="50"/>
      <c r="D175" s="47"/>
      <c r="E175" s="41"/>
      <c r="F175" s="50"/>
      <c r="G175" s="41"/>
      <c r="H175" s="41"/>
      <c r="I175" s="46"/>
      <c r="J175" s="92"/>
      <c r="K175" s="45"/>
      <c r="L175" s="45"/>
      <c r="M175" s="45"/>
      <c r="N175" s="41"/>
    </row>
    <row r="176" spans="1:14" x14ac:dyDescent="0.2">
      <c r="A176" s="41"/>
      <c r="B176" s="41"/>
      <c r="C176" s="50"/>
      <c r="D176" s="47"/>
      <c r="E176" s="41"/>
      <c r="F176" s="50"/>
      <c r="G176" s="41"/>
      <c r="H176" s="41"/>
      <c r="I176" s="46"/>
      <c r="J176" s="92"/>
      <c r="K176" s="45"/>
      <c r="L176" s="45"/>
      <c r="M176" s="45"/>
      <c r="N176" s="41"/>
    </row>
    <row r="177" spans="1:14" x14ac:dyDescent="0.2">
      <c r="A177" s="41"/>
      <c r="B177" s="41"/>
      <c r="C177" s="50"/>
      <c r="D177" s="47"/>
      <c r="E177" s="41"/>
      <c r="F177" s="50"/>
      <c r="G177" s="41"/>
      <c r="H177" s="41"/>
      <c r="I177" s="46"/>
      <c r="J177" s="92"/>
      <c r="K177" s="45"/>
      <c r="L177" s="45"/>
      <c r="M177" s="45"/>
      <c r="N177" s="41"/>
    </row>
    <row r="178" spans="1:14" x14ac:dyDescent="0.2">
      <c r="A178" s="41"/>
      <c r="B178" s="41"/>
      <c r="C178" s="50"/>
      <c r="D178" s="47"/>
      <c r="E178" s="41"/>
      <c r="F178" s="50"/>
      <c r="G178" s="41"/>
      <c r="H178" s="41"/>
      <c r="I178" s="46"/>
      <c r="J178" s="92"/>
      <c r="K178" s="45"/>
      <c r="L178" s="45"/>
      <c r="M178" s="45"/>
      <c r="N178" s="41"/>
    </row>
    <row r="179" spans="1:14" x14ac:dyDescent="0.2">
      <c r="A179" s="41"/>
      <c r="B179" s="41"/>
      <c r="C179" s="50"/>
      <c r="D179" s="47"/>
      <c r="E179" s="41"/>
      <c r="F179" s="50"/>
      <c r="G179" s="41"/>
      <c r="H179" s="41"/>
      <c r="I179" s="46"/>
      <c r="J179" s="92"/>
      <c r="K179" s="45"/>
      <c r="L179" s="45"/>
      <c r="M179" s="45"/>
      <c r="N179" s="41"/>
    </row>
    <row r="180" spans="1:14" x14ac:dyDescent="0.2">
      <c r="A180" s="41"/>
      <c r="B180" s="41"/>
      <c r="C180" s="50"/>
      <c r="D180" s="47"/>
      <c r="E180" s="41"/>
      <c r="F180" s="50"/>
      <c r="G180" s="41"/>
      <c r="H180" s="41"/>
      <c r="I180" s="46"/>
      <c r="J180" s="92"/>
      <c r="K180" s="45"/>
      <c r="L180" s="45"/>
      <c r="M180" s="45"/>
      <c r="N180" s="41"/>
    </row>
    <row r="181" spans="1:14" x14ac:dyDescent="0.2">
      <c r="A181" s="41"/>
      <c r="B181" s="41"/>
      <c r="C181" s="50"/>
      <c r="D181" s="47"/>
      <c r="E181" s="41"/>
      <c r="F181" s="50"/>
      <c r="G181" s="41"/>
      <c r="H181" s="41"/>
      <c r="I181" s="46"/>
      <c r="J181" s="92"/>
      <c r="K181" s="45"/>
      <c r="L181" s="45"/>
      <c r="M181" s="45"/>
      <c r="N181" s="41"/>
    </row>
    <row r="182" spans="1:14" x14ac:dyDescent="0.2">
      <c r="A182" s="41"/>
      <c r="B182" s="41"/>
      <c r="C182" s="50"/>
      <c r="D182" s="47"/>
      <c r="E182" s="41"/>
      <c r="F182" s="50"/>
      <c r="G182" s="41"/>
      <c r="H182" s="41"/>
      <c r="I182" s="46"/>
      <c r="J182" s="92"/>
      <c r="K182" s="45"/>
      <c r="L182" s="45"/>
      <c r="M182" s="45"/>
      <c r="N182" s="41"/>
    </row>
    <row r="183" spans="1:14" x14ac:dyDescent="0.2">
      <c r="A183" s="41"/>
      <c r="B183" s="41"/>
      <c r="C183" s="50"/>
      <c r="D183" s="47"/>
      <c r="E183" s="41"/>
      <c r="F183" s="50"/>
      <c r="G183" s="41"/>
      <c r="H183" s="41"/>
      <c r="I183" s="46"/>
      <c r="J183" s="92"/>
      <c r="K183" s="45"/>
      <c r="L183" s="45"/>
      <c r="M183" s="45"/>
      <c r="N183" s="41"/>
    </row>
    <row r="184" spans="1:14" x14ac:dyDescent="0.2">
      <c r="A184" s="41"/>
      <c r="B184" s="41"/>
      <c r="C184" s="50"/>
      <c r="D184" s="47"/>
      <c r="E184" s="41"/>
      <c r="F184" s="50"/>
      <c r="G184" s="41"/>
      <c r="H184" s="41"/>
      <c r="I184" s="46"/>
      <c r="J184" s="92"/>
      <c r="K184" s="45"/>
      <c r="L184" s="45"/>
      <c r="M184" s="45"/>
      <c r="N184" s="41"/>
    </row>
    <row r="185" spans="1:14" x14ac:dyDescent="0.2">
      <c r="A185" s="41"/>
      <c r="B185" s="41"/>
      <c r="C185" s="50"/>
      <c r="D185" s="47"/>
      <c r="E185" s="41"/>
      <c r="F185" s="50"/>
      <c r="G185" s="41"/>
      <c r="H185" s="41"/>
      <c r="I185" s="46"/>
      <c r="J185" s="92"/>
      <c r="K185" s="45"/>
      <c r="L185" s="45"/>
      <c r="M185" s="45"/>
      <c r="N185" s="41"/>
    </row>
    <row r="186" spans="1:14" x14ac:dyDescent="0.2">
      <c r="A186" s="41"/>
      <c r="B186" s="41"/>
      <c r="C186" s="50"/>
      <c r="D186" s="47"/>
      <c r="E186" s="41"/>
      <c r="F186" s="50"/>
      <c r="G186" s="41"/>
      <c r="H186" s="41"/>
      <c r="I186" s="46"/>
      <c r="J186" s="92"/>
      <c r="K186" s="45"/>
      <c r="L186" s="45"/>
      <c r="M186" s="45"/>
      <c r="N186" s="41"/>
    </row>
    <row r="187" spans="1:14" x14ac:dyDescent="0.2">
      <c r="A187" s="41"/>
      <c r="B187" s="41"/>
      <c r="C187" s="50"/>
      <c r="D187" s="47"/>
      <c r="E187" s="41"/>
      <c r="F187" s="50"/>
      <c r="G187" s="41"/>
      <c r="H187" s="41"/>
      <c r="I187" s="46"/>
      <c r="J187" s="92"/>
      <c r="K187" s="45"/>
      <c r="L187" s="45"/>
      <c r="M187" s="45"/>
      <c r="N187" s="41"/>
    </row>
    <row r="188" spans="1:14" x14ac:dyDescent="0.2">
      <c r="A188" s="41"/>
      <c r="B188" s="41"/>
      <c r="C188" s="50"/>
      <c r="D188" s="47"/>
      <c r="E188" s="41"/>
      <c r="F188" s="50"/>
      <c r="G188" s="41"/>
      <c r="H188" s="41"/>
      <c r="I188" s="46"/>
      <c r="J188" s="92"/>
      <c r="K188" s="45"/>
      <c r="L188" s="45"/>
      <c r="M188" s="45"/>
      <c r="N188" s="41"/>
    </row>
    <row r="189" spans="1:14" x14ac:dyDescent="0.2">
      <c r="A189" s="41"/>
      <c r="B189" s="41"/>
      <c r="C189" s="50"/>
      <c r="D189" s="47"/>
      <c r="E189" s="41"/>
      <c r="F189" s="50"/>
      <c r="G189" s="41"/>
      <c r="H189" s="41"/>
      <c r="I189" s="46"/>
      <c r="J189" s="92"/>
      <c r="K189" s="45"/>
      <c r="L189" s="45"/>
      <c r="M189" s="45"/>
      <c r="N189" s="41"/>
    </row>
    <row r="190" spans="1:14" x14ac:dyDescent="0.2">
      <c r="A190" s="41"/>
      <c r="B190" s="41"/>
      <c r="C190" s="50"/>
      <c r="D190" s="47"/>
      <c r="E190" s="41"/>
      <c r="F190" s="50"/>
      <c r="G190" s="41"/>
      <c r="H190" s="41"/>
      <c r="I190" s="46"/>
      <c r="J190" s="92"/>
      <c r="K190" s="45"/>
      <c r="L190" s="45"/>
      <c r="M190" s="45"/>
      <c r="N190" s="41"/>
    </row>
    <row r="191" spans="1:14" x14ac:dyDescent="0.2">
      <c r="A191" s="41"/>
      <c r="B191" s="41"/>
      <c r="C191" s="50"/>
      <c r="D191" s="47"/>
      <c r="E191" s="41"/>
      <c r="F191" s="50"/>
      <c r="G191" s="41"/>
      <c r="H191" s="41"/>
      <c r="I191" s="46"/>
      <c r="J191" s="92"/>
      <c r="K191" s="45"/>
      <c r="L191" s="45"/>
      <c r="M191" s="45"/>
      <c r="N191" s="41"/>
    </row>
    <row r="192" spans="1:14" x14ac:dyDescent="0.2">
      <c r="A192" s="41"/>
      <c r="B192" s="41"/>
      <c r="C192" s="50"/>
      <c r="D192" s="47"/>
      <c r="E192" s="41"/>
      <c r="F192" s="50"/>
      <c r="G192" s="41"/>
      <c r="H192" s="41"/>
      <c r="I192" s="46"/>
      <c r="J192" s="92"/>
      <c r="K192" s="45"/>
      <c r="L192" s="45"/>
      <c r="M192" s="45"/>
      <c r="N192" s="41"/>
    </row>
    <row r="193" spans="1:14" x14ac:dyDescent="0.2">
      <c r="A193" s="41"/>
      <c r="B193" s="41"/>
      <c r="C193" s="50"/>
      <c r="D193" s="47"/>
      <c r="E193" s="41"/>
      <c r="F193" s="50"/>
      <c r="G193" s="41"/>
      <c r="H193" s="41"/>
      <c r="I193" s="46"/>
      <c r="J193" s="92"/>
      <c r="K193" s="45"/>
      <c r="L193" s="45"/>
      <c r="M193" s="45"/>
      <c r="N193" s="41"/>
    </row>
    <row r="194" spans="1:14" x14ac:dyDescent="0.2">
      <c r="A194" s="41"/>
      <c r="B194" s="41"/>
      <c r="C194" s="50"/>
      <c r="D194" s="47"/>
      <c r="E194" s="41"/>
      <c r="F194" s="50"/>
      <c r="G194" s="41"/>
      <c r="H194" s="41"/>
      <c r="I194" s="46"/>
      <c r="J194" s="92"/>
      <c r="K194" s="45"/>
      <c r="L194" s="45"/>
      <c r="M194" s="45"/>
      <c r="N194" s="41"/>
    </row>
    <row r="195" spans="1:14" x14ac:dyDescent="0.2">
      <c r="A195" s="41"/>
      <c r="B195" s="41"/>
      <c r="C195" s="50"/>
      <c r="D195" s="47"/>
      <c r="E195" s="41"/>
      <c r="F195" s="50"/>
      <c r="G195" s="41"/>
      <c r="H195" s="41"/>
      <c r="I195" s="46"/>
      <c r="J195" s="92"/>
      <c r="K195" s="45"/>
      <c r="L195" s="45"/>
      <c r="M195" s="45"/>
      <c r="N195" s="41"/>
    </row>
    <row r="196" spans="1:14" x14ac:dyDescent="0.2">
      <c r="A196" s="41"/>
      <c r="B196" s="41"/>
      <c r="C196" s="50"/>
      <c r="D196" s="47"/>
      <c r="E196" s="41"/>
      <c r="F196" s="50"/>
      <c r="G196" s="41"/>
      <c r="H196" s="41"/>
      <c r="I196" s="46"/>
      <c r="J196" s="92"/>
      <c r="K196" s="45"/>
      <c r="L196" s="45"/>
      <c r="M196" s="45"/>
      <c r="N196" s="41"/>
    </row>
    <row r="197" spans="1:14" x14ac:dyDescent="0.2">
      <c r="A197" s="41"/>
      <c r="B197" s="41"/>
      <c r="C197" s="50"/>
      <c r="D197" s="47"/>
      <c r="E197" s="41"/>
      <c r="F197" s="50"/>
      <c r="G197" s="41"/>
      <c r="H197" s="41"/>
      <c r="I197" s="46"/>
      <c r="J197" s="92"/>
      <c r="K197" s="45"/>
      <c r="L197" s="45"/>
      <c r="M197" s="45"/>
      <c r="N197" s="41"/>
    </row>
    <row r="198" spans="1:14" x14ac:dyDescent="0.2">
      <c r="A198" s="41"/>
      <c r="B198" s="41"/>
      <c r="C198" s="50"/>
      <c r="D198" s="47"/>
      <c r="E198" s="41"/>
      <c r="F198" s="50"/>
      <c r="G198" s="41"/>
      <c r="H198" s="41"/>
      <c r="I198" s="46"/>
      <c r="J198" s="92"/>
      <c r="K198" s="45"/>
      <c r="L198" s="45"/>
      <c r="M198" s="45"/>
      <c r="N198" s="41"/>
    </row>
    <row r="199" spans="1:14" x14ac:dyDescent="0.2">
      <c r="A199" s="41"/>
      <c r="B199" s="41"/>
      <c r="C199" s="50"/>
      <c r="D199" s="47"/>
      <c r="E199" s="41"/>
      <c r="F199" s="50"/>
      <c r="G199" s="41"/>
      <c r="H199" s="41"/>
      <c r="I199" s="46"/>
      <c r="J199" s="92"/>
      <c r="K199" s="45"/>
      <c r="L199" s="45"/>
      <c r="M199" s="45"/>
      <c r="N199" s="41"/>
    </row>
    <row r="200" spans="1:14" x14ac:dyDescent="0.2">
      <c r="A200" s="41"/>
      <c r="B200" s="41"/>
      <c r="C200" s="50"/>
      <c r="D200" s="47"/>
      <c r="E200" s="41"/>
      <c r="F200" s="50"/>
      <c r="G200" s="41"/>
      <c r="H200" s="41"/>
      <c r="I200" s="46"/>
      <c r="J200" s="92"/>
      <c r="K200" s="45"/>
      <c r="L200" s="45"/>
      <c r="M200" s="45"/>
      <c r="N200" s="41"/>
    </row>
    <row r="201" spans="1:14" x14ac:dyDescent="0.2">
      <c r="A201" s="41"/>
      <c r="B201" s="41"/>
      <c r="C201" s="50"/>
      <c r="D201" s="47"/>
      <c r="E201" s="41"/>
      <c r="F201" s="50"/>
      <c r="G201" s="41"/>
      <c r="H201" s="41"/>
      <c r="I201" s="46"/>
      <c r="J201" s="92"/>
      <c r="K201" s="45"/>
      <c r="L201" s="45"/>
      <c r="M201" s="45"/>
      <c r="N201" s="41"/>
    </row>
    <row r="202" spans="1:14" x14ac:dyDescent="0.2">
      <c r="A202" s="41"/>
      <c r="B202" s="41"/>
      <c r="C202" s="50"/>
      <c r="D202" s="47"/>
      <c r="E202" s="41"/>
      <c r="F202" s="50"/>
      <c r="G202" s="41"/>
      <c r="H202" s="41"/>
      <c r="I202" s="46"/>
      <c r="J202" s="92"/>
      <c r="K202" s="45"/>
      <c r="L202" s="45"/>
      <c r="M202" s="45"/>
      <c r="N202" s="41"/>
    </row>
    <row r="203" spans="1:14" x14ac:dyDescent="0.2">
      <c r="A203" s="41"/>
      <c r="B203" s="41"/>
      <c r="C203" s="50"/>
      <c r="D203" s="47"/>
      <c r="E203" s="41"/>
      <c r="F203" s="50"/>
      <c r="G203" s="41"/>
      <c r="H203" s="41"/>
      <c r="I203" s="46"/>
      <c r="J203" s="92"/>
      <c r="K203" s="45"/>
      <c r="L203" s="45"/>
      <c r="M203" s="45"/>
      <c r="N203" s="41"/>
    </row>
    <row r="204" spans="1:14" x14ac:dyDescent="0.2">
      <c r="A204" s="41"/>
      <c r="B204" s="41"/>
      <c r="C204" s="50"/>
      <c r="D204" s="47"/>
      <c r="E204" s="41"/>
      <c r="F204" s="50"/>
      <c r="G204" s="41"/>
      <c r="H204" s="41"/>
      <c r="I204" s="46"/>
      <c r="J204" s="92"/>
      <c r="K204" s="45"/>
      <c r="L204" s="45"/>
      <c r="M204" s="45"/>
      <c r="N204" s="41"/>
    </row>
    <row r="205" spans="1:14" x14ac:dyDescent="0.2">
      <c r="A205" s="41"/>
      <c r="B205" s="41"/>
      <c r="C205" s="50"/>
      <c r="D205" s="47"/>
      <c r="E205" s="41"/>
      <c r="F205" s="50"/>
      <c r="G205" s="41"/>
      <c r="H205" s="41"/>
      <c r="I205" s="46"/>
      <c r="J205" s="92"/>
      <c r="K205" s="45"/>
      <c r="L205" s="45"/>
      <c r="M205" s="45"/>
      <c r="N205" s="41"/>
    </row>
    <row r="206" spans="1:14" x14ac:dyDescent="0.2">
      <c r="A206" s="41"/>
      <c r="B206" s="41"/>
      <c r="C206" s="50"/>
      <c r="D206" s="47"/>
      <c r="E206" s="41"/>
      <c r="F206" s="50"/>
      <c r="G206" s="41"/>
      <c r="H206" s="41"/>
      <c r="I206" s="46"/>
      <c r="J206" s="92"/>
      <c r="K206" s="45"/>
      <c r="L206" s="45"/>
      <c r="M206" s="45"/>
      <c r="N206" s="41"/>
    </row>
    <row r="207" spans="1:14" x14ac:dyDescent="0.2">
      <c r="A207" s="41"/>
      <c r="B207" s="41"/>
      <c r="C207" s="50"/>
      <c r="D207" s="47"/>
      <c r="E207" s="41"/>
      <c r="F207" s="50"/>
      <c r="G207" s="41"/>
      <c r="H207" s="41"/>
      <c r="I207" s="46"/>
      <c r="J207" s="92"/>
      <c r="K207" s="45"/>
      <c r="L207" s="45"/>
      <c r="M207" s="45"/>
      <c r="N207" s="41"/>
    </row>
    <row r="208" spans="1:14" x14ac:dyDescent="0.2">
      <c r="A208" s="41"/>
      <c r="B208" s="41"/>
      <c r="C208" s="50"/>
      <c r="D208" s="47"/>
      <c r="E208" s="41"/>
      <c r="F208" s="50"/>
      <c r="G208" s="41"/>
      <c r="H208" s="41"/>
      <c r="I208" s="46"/>
      <c r="J208" s="92"/>
      <c r="K208" s="45"/>
      <c r="L208" s="45"/>
      <c r="M208" s="45"/>
      <c r="N208" s="41"/>
    </row>
    <row r="209" spans="1:14" x14ac:dyDescent="0.2">
      <c r="A209" s="41"/>
      <c r="B209" s="41"/>
      <c r="C209" s="50"/>
      <c r="D209" s="47"/>
      <c r="E209" s="41"/>
      <c r="F209" s="50"/>
      <c r="G209" s="41"/>
      <c r="H209" s="41"/>
      <c r="I209" s="46"/>
      <c r="J209" s="92"/>
      <c r="K209" s="45"/>
      <c r="L209" s="45"/>
      <c r="M209" s="45"/>
      <c r="N209" s="41"/>
    </row>
    <row r="210" spans="1:14" x14ac:dyDescent="0.2">
      <c r="A210" s="41"/>
      <c r="B210" s="41"/>
      <c r="C210" s="50"/>
      <c r="D210" s="47"/>
      <c r="E210" s="41"/>
      <c r="F210" s="50"/>
      <c r="G210" s="41"/>
      <c r="H210" s="41"/>
      <c r="I210" s="46"/>
      <c r="J210" s="92"/>
      <c r="K210" s="45"/>
      <c r="L210" s="45"/>
      <c r="M210" s="45"/>
      <c r="N210" s="41"/>
    </row>
    <row r="211" spans="1:14" x14ac:dyDescent="0.2">
      <c r="A211" s="41"/>
      <c r="B211" s="41"/>
      <c r="C211" s="50"/>
      <c r="D211" s="47"/>
      <c r="E211" s="41"/>
      <c r="F211" s="50"/>
      <c r="G211" s="41"/>
      <c r="H211" s="41"/>
      <c r="I211" s="46"/>
      <c r="J211" s="92"/>
      <c r="K211" s="45"/>
      <c r="L211" s="45"/>
      <c r="M211" s="45"/>
      <c r="N211" s="41"/>
    </row>
    <row r="212" spans="1:14" x14ac:dyDescent="0.2">
      <c r="A212" s="41"/>
      <c r="B212" s="41"/>
      <c r="C212" s="50"/>
      <c r="D212" s="47"/>
      <c r="E212" s="41"/>
      <c r="F212" s="50"/>
      <c r="G212" s="41"/>
      <c r="H212" s="41"/>
      <c r="I212" s="46"/>
      <c r="J212" s="92"/>
      <c r="K212" s="45"/>
      <c r="L212" s="45"/>
      <c r="M212" s="45"/>
      <c r="N212" s="41"/>
    </row>
    <row r="213" spans="1:14" x14ac:dyDescent="0.2">
      <c r="A213" s="41"/>
      <c r="B213" s="41"/>
      <c r="C213" s="50"/>
      <c r="D213" s="47"/>
      <c r="E213" s="41"/>
      <c r="F213" s="50"/>
      <c r="G213" s="41"/>
      <c r="H213" s="41"/>
      <c r="I213" s="46"/>
      <c r="J213" s="92"/>
      <c r="K213" s="45"/>
      <c r="L213" s="45"/>
      <c r="M213" s="45"/>
      <c r="N213" s="41"/>
    </row>
    <row r="214" spans="1:14" x14ac:dyDescent="0.2">
      <c r="A214" s="41"/>
      <c r="B214" s="41"/>
      <c r="C214" s="50"/>
      <c r="D214" s="47"/>
      <c r="E214" s="41"/>
      <c r="F214" s="50"/>
      <c r="G214" s="41"/>
      <c r="H214" s="41"/>
      <c r="I214" s="46"/>
      <c r="J214" s="92"/>
      <c r="K214" s="45"/>
      <c r="L214" s="45"/>
      <c r="M214" s="45"/>
      <c r="N214" s="41"/>
    </row>
    <row r="215" spans="1:14" x14ac:dyDescent="0.2">
      <c r="A215" s="41"/>
      <c r="B215" s="41"/>
      <c r="C215" s="50"/>
      <c r="D215" s="47"/>
      <c r="E215" s="41"/>
      <c r="F215" s="50"/>
      <c r="G215" s="41"/>
      <c r="H215" s="41"/>
      <c r="I215" s="46"/>
      <c r="J215" s="92"/>
      <c r="K215" s="45"/>
      <c r="L215" s="45"/>
      <c r="M215" s="45"/>
      <c r="N215" s="41"/>
    </row>
    <row r="216" spans="1:14" x14ac:dyDescent="0.2">
      <c r="A216" s="41"/>
      <c r="B216" s="41"/>
      <c r="C216" s="50"/>
      <c r="D216" s="47"/>
      <c r="E216" s="41"/>
      <c r="F216" s="50"/>
      <c r="G216" s="41"/>
      <c r="H216" s="41"/>
      <c r="I216" s="46"/>
      <c r="J216" s="92"/>
      <c r="K216" s="45"/>
      <c r="L216" s="45"/>
      <c r="M216" s="45"/>
      <c r="N216" s="41"/>
    </row>
    <row r="217" spans="1:14" x14ac:dyDescent="0.2">
      <c r="A217" s="41"/>
      <c r="B217" s="41"/>
      <c r="C217" s="50"/>
      <c r="D217" s="47"/>
      <c r="E217" s="41"/>
      <c r="F217" s="50"/>
      <c r="G217" s="41"/>
      <c r="H217" s="41"/>
      <c r="I217" s="46"/>
      <c r="J217" s="92"/>
      <c r="K217" s="45"/>
      <c r="L217" s="45"/>
      <c r="M217" s="45"/>
      <c r="N217" s="41"/>
    </row>
    <row r="218" spans="1:14" x14ac:dyDescent="0.2">
      <c r="A218" s="41"/>
      <c r="B218" s="41"/>
      <c r="C218" s="50"/>
      <c r="D218" s="47"/>
      <c r="E218" s="41"/>
      <c r="F218" s="50"/>
      <c r="G218" s="41"/>
      <c r="H218" s="41"/>
      <c r="I218" s="46"/>
      <c r="J218" s="92"/>
      <c r="K218" s="45"/>
      <c r="L218" s="45"/>
      <c r="M218" s="45"/>
      <c r="N218" s="41"/>
    </row>
    <row r="219" spans="1:14" x14ac:dyDescent="0.2">
      <c r="A219" s="41"/>
      <c r="B219" s="41"/>
      <c r="C219" s="50"/>
      <c r="D219" s="47"/>
      <c r="E219" s="41"/>
      <c r="F219" s="50"/>
      <c r="G219" s="41"/>
      <c r="H219" s="41"/>
      <c r="I219" s="46"/>
      <c r="J219" s="92"/>
      <c r="K219" s="45"/>
      <c r="L219" s="45"/>
      <c r="M219" s="45"/>
      <c r="N219" s="41"/>
    </row>
    <row r="220" spans="1:14" x14ac:dyDescent="0.2">
      <c r="A220" s="41"/>
      <c r="B220" s="41"/>
      <c r="C220" s="50"/>
      <c r="D220" s="47"/>
      <c r="E220" s="41"/>
      <c r="F220" s="50"/>
      <c r="G220" s="41"/>
      <c r="H220" s="41"/>
      <c r="I220" s="46"/>
      <c r="J220" s="92"/>
      <c r="K220" s="45"/>
      <c r="L220" s="45"/>
      <c r="M220" s="45"/>
      <c r="N220" s="41"/>
    </row>
    <row r="221" spans="1:14" x14ac:dyDescent="0.2">
      <c r="A221" s="41"/>
      <c r="B221" s="41"/>
      <c r="C221" s="50"/>
      <c r="D221" s="47"/>
      <c r="E221" s="41"/>
      <c r="F221" s="50"/>
      <c r="G221" s="41"/>
      <c r="H221" s="41"/>
      <c r="I221" s="46"/>
      <c r="J221" s="92"/>
      <c r="K221" s="45"/>
      <c r="L221" s="45"/>
      <c r="M221" s="45"/>
      <c r="N221" s="41"/>
    </row>
    <row r="222" spans="1:14" x14ac:dyDescent="0.2">
      <c r="A222" s="41"/>
      <c r="B222" s="41"/>
      <c r="C222" s="50"/>
      <c r="D222" s="47"/>
      <c r="E222" s="41"/>
      <c r="F222" s="50"/>
      <c r="G222" s="41"/>
      <c r="H222" s="41"/>
      <c r="I222" s="46"/>
      <c r="J222" s="92"/>
      <c r="K222" s="45"/>
      <c r="L222" s="45"/>
      <c r="M222" s="45"/>
      <c r="N222" s="41"/>
    </row>
    <row r="223" spans="1:14" x14ac:dyDescent="0.2">
      <c r="A223" s="41"/>
      <c r="B223" s="41"/>
      <c r="C223" s="50"/>
      <c r="D223" s="47"/>
      <c r="E223" s="41"/>
      <c r="F223" s="50"/>
      <c r="G223" s="41"/>
      <c r="H223" s="41"/>
      <c r="I223" s="46"/>
      <c r="J223" s="92"/>
      <c r="K223" s="45"/>
      <c r="L223" s="45"/>
      <c r="M223" s="45"/>
      <c r="N223" s="41"/>
    </row>
    <row r="224" spans="1:14" x14ac:dyDescent="0.2">
      <c r="A224" s="41"/>
      <c r="B224" s="41"/>
      <c r="C224" s="50"/>
      <c r="D224" s="47"/>
      <c r="E224" s="41"/>
      <c r="F224" s="50"/>
      <c r="G224" s="41"/>
      <c r="H224" s="41"/>
      <c r="I224" s="46"/>
      <c r="J224" s="92"/>
      <c r="K224" s="45"/>
      <c r="L224" s="45"/>
      <c r="M224" s="45"/>
      <c r="N224" s="41"/>
    </row>
    <row r="225" spans="1:14" x14ac:dyDescent="0.2">
      <c r="A225" s="41"/>
      <c r="B225" s="41"/>
      <c r="C225" s="50"/>
      <c r="D225" s="47"/>
      <c r="E225" s="41"/>
      <c r="F225" s="50"/>
      <c r="G225" s="41"/>
      <c r="H225" s="41"/>
      <c r="I225" s="46"/>
      <c r="J225" s="92"/>
      <c r="K225" s="45"/>
      <c r="L225" s="45"/>
      <c r="M225" s="45"/>
      <c r="N225" s="41"/>
    </row>
    <row r="226" spans="1:14" x14ac:dyDescent="0.2">
      <c r="A226" s="41"/>
      <c r="B226" s="41"/>
      <c r="C226" s="50"/>
      <c r="D226" s="47"/>
      <c r="E226" s="41"/>
      <c r="F226" s="50"/>
      <c r="G226" s="41"/>
      <c r="H226" s="41"/>
      <c r="I226" s="46"/>
      <c r="J226" s="92"/>
      <c r="K226" s="45"/>
      <c r="L226" s="45"/>
      <c r="M226" s="45"/>
      <c r="N226" s="41"/>
    </row>
    <row r="227" spans="1:14" x14ac:dyDescent="0.2">
      <c r="A227" s="41"/>
      <c r="B227" s="41"/>
      <c r="C227" s="50"/>
      <c r="D227" s="47"/>
      <c r="E227" s="41"/>
      <c r="F227" s="50"/>
      <c r="G227" s="41"/>
      <c r="H227" s="41"/>
      <c r="I227" s="46"/>
      <c r="J227" s="92"/>
      <c r="K227" s="45"/>
      <c r="L227" s="45"/>
      <c r="M227" s="45"/>
      <c r="N227" s="41"/>
    </row>
    <row r="228" spans="1:14" x14ac:dyDescent="0.2">
      <c r="A228" s="41"/>
      <c r="B228" s="41"/>
      <c r="C228" s="50"/>
      <c r="D228" s="47"/>
      <c r="E228" s="41"/>
      <c r="F228" s="50"/>
      <c r="G228" s="41"/>
      <c r="H228" s="41"/>
      <c r="I228" s="46"/>
      <c r="J228" s="92"/>
      <c r="K228" s="45"/>
      <c r="L228" s="45"/>
      <c r="M228" s="45"/>
      <c r="N228" s="41"/>
    </row>
    <row r="229" spans="1:14" x14ac:dyDescent="0.2">
      <c r="A229" s="41"/>
      <c r="B229" s="41"/>
      <c r="C229" s="50"/>
      <c r="D229" s="47"/>
      <c r="E229" s="41"/>
      <c r="F229" s="50"/>
      <c r="G229" s="41"/>
      <c r="H229" s="41"/>
      <c r="I229" s="46"/>
      <c r="J229" s="92"/>
      <c r="K229" s="45"/>
      <c r="L229" s="45"/>
      <c r="M229" s="45"/>
      <c r="N229" s="41"/>
    </row>
    <row r="230" spans="1:14" x14ac:dyDescent="0.2">
      <c r="A230" s="41"/>
      <c r="B230" s="41"/>
      <c r="C230" s="50"/>
      <c r="D230" s="47"/>
      <c r="E230" s="41"/>
      <c r="F230" s="50"/>
      <c r="G230" s="41"/>
      <c r="H230" s="41"/>
      <c r="I230" s="46"/>
      <c r="J230" s="92"/>
      <c r="K230" s="45"/>
      <c r="L230" s="45"/>
      <c r="M230" s="45"/>
      <c r="N230" s="41"/>
    </row>
    <row r="231" spans="1:14" x14ac:dyDescent="0.2">
      <c r="A231" s="41"/>
      <c r="B231" s="41"/>
      <c r="C231" s="50"/>
      <c r="D231" s="47"/>
      <c r="E231" s="41"/>
      <c r="F231" s="50"/>
      <c r="G231" s="41"/>
      <c r="H231" s="41"/>
      <c r="I231" s="46"/>
      <c r="J231" s="92"/>
      <c r="K231" s="45"/>
      <c r="L231" s="45"/>
      <c r="M231" s="45"/>
      <c r="N231" s="41"/>
    </row>
    <row r="232" spans="1:14" x14ac:dyDescent="0.2">
      <c r="A232" s="41"/>
      <c r="B232" s="41"/>
      <c r="C232" s="50"/>
      <c r="D232" s="47"/>
      <c r="E232" s="41"/>
      <c r="F232" s="50"/>
      <c r="G232" s="41"/>
      <c r="H232" s="41"/>
      <c r="I232" s="46"/>
      <c r="J232" s="92"/>
      <c r="K232" s="45"/>
      <c r="L232" s="45"/>
      <c r="M232" s="45"/>
      <c r="N232" s="41"/>
    </row>
    <row r="233" spans="1:14" x14ac:dyDescent="0.2">
      <c r="A233" s="41"/>
      <c r="B233" s="41"/>
      <c r="C233" s="50"/>
      <c r="D233" s="47"/>
      <c r="E233" s="41"/>
      <c r="F233" s="50"/>
      <c r="G233" s="41"/>
      <c r="H233" s="41"/>
      <c r="I233" s="46"/>
      <c r="J233" s="92"/>
      <c r="K233" s="45"/>
      <c r="L233" s="45"/>
      <c r="M233" s="45"/>
      <c r="N233" s="41"/>
    </row>
    <row r="234" spans="1:14" x14ac:dyDescent="0.2">
      <c r="A234" s="41"/>
      <c r="B234" s="41"/>
      <c r="C234" s="50"/>
      <c r="D234" s="47"/>
      <c r="E234" s="41"/>
      <c r="F234" s="50"/>
      <c r="G234" s="41"/>
      <c r="H234" s="41"/>
      <c r="I234" s="46"/>
      <c r="J234" s="92"/>
      <c r="K234" s="45"/>
      <c r="L234" s="45"/>
      <c r="M234" s="45"/>
      <c r="N234" s="41"/>
    </row>
    <row r="235" spans="1:14" x14ac:dyDescent="0.2">
      <c r="A235" s="41"/>
      <c r="B235" s="41"/>
      <c r="C235" s="50"/>
      <c r="D235" s="47"/>
      <c r="E235" s="41"/>
      <c r="F235" s="50"/>
      <c r="G235" s="41"/>
      <c r="H235" s="41"/>
      <c r="I235" s="46"/>
      <c r="J235" s="92"/>
      <c r="K235" s="45"/>
      <c r="L235" s="45"/>
      <c r="M235" s="45"/>
      <c r="N235" s="41"/>
    </row>
    <row r="236" spans="1:14" x14ac:dyDescent="0.2">
      <c r="A236" s="41"/>
      <c r="B236" s="41"/>
      <c r="C236" s="50"/>
      <c r="D236" s="47"/>
      <c r="E236" s="41"/>
      <c r="F236" s="50"/>
      <c r="G236" s="41"/>
      <c r="H236" s="41"/>
      <c r="I236" s="46"/>
      <c r="J236" s="92"/>
      <c r="K236" s="45"/>
      <c r="L236" s="45"/>
      <c r="M236" s="45"/>
      <c r="N236" s="41"/>
    </row>
    <row r="237" spans="1:14" x14ac:dyDescent="0.2">
      <c r="A237" s="41"/>
      <c r="B237" s="41"/>
      <c r="C237" s="50"/>
      <c r="D237" s="47"/>
      <c r="E237" s="41"/>
      <c r="F237" s="50"/>
      <c r="G237" s="41"/>
      <c r="H237" s="41"/>
      <c r="I237" s="46"/>
      <c r="J237" s="92"/>
      <c r="K237" s="45"/>
      <c r="L237" s="45"/>
      <c r="M237" s="45"/>
      <c r="N237" s="41"/>
    </row>
    <row r="238" spans="1:14" x14ac:dyDescent="0.2">
      <c r="A238" s="41"/>
      <c r="B238" s="41"/>
      <c r="C238" s="50"/>
      <c r="D238" s="47"/>
      <c r="E238" s="41"/>
      <c r="F238" s="50"/>
      <c r="G238" s="41"/>
      <c r="H238" s="41"/>
      <c r="I238" s="46"/>
      <c r="J238" s="92"/>
      <c r="K238" s="45"/>
      <c r="L238" s="45"/>
      <c r="M238" s="45"/>
      <c r="N238" s="41"/>
    </row>
    <row r="239" spans="1:14" x14ac:dyDescent="0.2">
      <c r="A239" s="41"/>
      <c r="B239" s="41"/>
      <c r="C239" s="50"/>
      <c r="D239" s="47"/>
      <c r="E239" s="41"/>
      <c r="F239" s="50"/>
      <c r="G239" s="41"/>
      <c r="H239" s="41"/>
      <c r="I239" s="46"/>
      <c r="J239" s="92"/>
      <c r="K239" s="45"/>
      <c r="L239" s="45"/>
      <c r="M239" s="45"/>
      <c r="N239" s="41"/>
    </row>
    <row r="240" spans="1:14" x14ac:dyDescent="0.2">
      <c r="A240" s="41"/>
      <c r="B240" s="41"/>
      <c r="C240" s="50"/>
      <c r="D240" s="47"/>
      <c r="E240" s="41"/>
      <c r="F240" s="50"/>
      <c r="G240" s="41"/>
      <c r="H240" s="41"/>
      <c r="I240" s="46"/>
      <c r="J240" s="92"/>
      <c r="K240" s="45"/>
      <c r="L240" s="45"/>
      <c r="M240" s="45"/>
      <c r="N240" s="41"/>
    </row>
    <row r="241" spans="1:14" x14ac:dyDescent="0.2">
      <c r="A241" s="41"/>
      <c r="B241" s="41"/>
      <c r="C241" s="50"/>
      <c r="D241" s="47"/>
      <c r="E241" s="41"/>
      <c r="F241" s="50"/>
      <c r="G241" s="41"/>
      <c r="H241" s="41"/>
      <c r="I241" s="46"/>
      <c r="J241" s="92"/>
      <c r="K241" s="45"/>
      <c r="L241" s="45"/>
      <c r="M241" s="45"/>
      <c r="N241" s="41"/>
    </row>
    <row r="242" spans="1:14" x14ac:dyDescent="0.2">
      <c r="A242" s="41"/>
      <c r="B242" s="41"/>
      <c r="C242" s="50"/>
      <c r="D242" s="47"/>
      <c r="E242" s="41"/>
      <c r="F242" s="50"/>
      <c r="G242" s="41"/>
      <c r="H242" s="41"/>
      <c r="I242" s="46"/>
      <c r="J242" s="92"/>
      <c r="K242" s="45"/>
      <c r="L242" s="45"/>
      <c r="M242" s="45"/>
      <c r="N242" s="41"/>
    </row>
    <row r="243" spans="1:14" x14ac:dyDescent="0.2">
      <c r="A243" s="41"/>
      <c r="B243" s="41"/>
      <c r="C243" s="50"/>
      <c r="D243" s="47"/>
      <c r="E243" s="41"/>
      <c r="F243" s="50"/>
      <c r="G243" s="41"/>
      <c r="H243" s="41"/>
      <c r="I243" s="46"/>
      <c r="J243" s="92"/>
      <c r="K243" s="45"/>
      <c r="L243" s="45"/>
      <c r="M243" s="45"/>
      <c r="N243" s="41"/>
    </row>
    <row r="244" spans="1:14" x14ac:dyDescent="0.2">
      <c r="A244" s="41"/>
      <c r="B244" s="41"/>
      <c r="C244" s="50"/>
      <c r="D244" s="47"/>
      <c r="E244" s="41"/>
      <c r="F244" s="50"/>
      <c r="G244" s="41"/>
      <c r="H244" s="41"/>
      <c r="I244" s="46"/>
      <c r="J244" s="92"/>
      <c r="K244" s="45"/>
      <c r="L244" s="45"/>
      <c r="M244" s="45"/>
      <c r="N244" s="41"/>
    </row>
    <row r="245" spans="1:14" x14ac:dyDescent="0.2">
      <c r="A245" s="41"/>
      <c r="B245" s="41"/>
      <c r="C245" s="50"/>
      <c r="D245" s="47"/>
      <c r="E245" s="41"/>
      <c r="F245" s="50"/>
      <c r="G245" s="41"/>
      <c r="H245" s="41"/>
      <c r="I245" s="46"/>
      <c r="J245" s="92"/>
      <c r="K245" s="45"/>
      <c r="L245" s="45"/>
      <c r="M245" s="45"/>
      <c r="N245" s="41"/>
    </row>
    <row r="246" spans="1:14" x14ac:dyDescent="0.2">
      <c r="A246" s="41"/>
      <c r="B246" s="41"/>
      <c r="C246" s="50"/>
      <c r="D246" s="47"/>
      <c r="E246" s="41"/>
      <c r="F246" s="50"/>
      <c r="G246" s="41"/>
      <c r="H246" s="41"/>
      <c r="I246" s="46"/>
      <c r="J246" s="92"/>
      <c r="K246" s="45"/>
      <c r="L246" s="45"/>
      <c r="M246" s="45"/>
      <c r="N246" s="41"/>
    </row>
    <row r="247" spans="1:14" x14ac:dyDescent="0.2">
      <c r="A247" s="41"/>
      <c r="B247" s="41"/>
      <c r="C247" s="50"/>
      <c r="D247" s="47"/>
      <c r="E247" s="41"/>
      <c r="F247" s="50"/>
      <c r="G247" s="41"/>
      <c r="H247" s="41"/>
      <c r="I247" s="46"/>
      <c r="J247" s="92"/>
      <c r="K247" s="45"/>
      <c r="L247" s="45"/>
      <c r="M247" s="45"/>
      <c r="N247" s="41"/>
    </row>
    <row r="248" spans="1:14" x14ac:dyDescent="0.2">
      <c r="A248" s="41"/>
      <c r="B248" s="41"/>
      <c r="C248" s="50"/>
      <c r="D248" s="47"/>
      <c r="E248" s="41"/>
      <c r="F248" s="50"/>
      <c r="G248" s="41"/>
      <c r="H248" s="41"/>
      <c r="I248" s="46"/>
      <c r="J248" s="92"/>
      <c r="K248" s="45"/>
      <c r="L248" s="45"/>
      <c r="M248" s="45"/>
      <c r="N248" s="41"/>
    </row>
    <row r="249" spans="1:14" x14ac:dyDescent="0.2">
      <c r="A249" s="41"/>
      <c r="B249" s="41"/>
      <c r="C249" s="50"/>
      <c r="D249" s="47"/>
      <c r="E249" s="41"/>
      <c r="F249" s="50"/>
      <c r="G249" s="41"/>
      <c r="H249" s="41"/>
      <c r="I249" s="46"/>
      <c r="J249" s="92"/>
      <c r="K249" s="45"/>
      <c r="L249" s="45"/>
      <c r="M249" s="45"/>
      <c r="N249" s="41"/>
    </row>
    <row r="250" spans="1:14" x14ac:dyDescent="0.2">
      <c r="A250" s="41"/>
      <c r="B250" s="41"/>
      <c r="C250" s="50"/>
      <c r="D250" s="47"/>
      <c r="E250" s="41"/>
      <c r="F250" s="50"/>
      <c r="G250" s="41"/>
      <c r="H250" s="41"/>
      <c r="I250" s="46"/>
      <c r="J250" s="92"/>
      <c r="K250" s="45"/>
      <c r="L250" s="45"/>
      <c r="M250" s="45"/>
      <c r="N250" s="41"/>
    </row>
    <row r="251" spans="1:14" x14ac:dyDescent="0.2">
      <c r="A251" s="41"/>
      <c r="B251" s="41"/>
      <c r="C251" s="50"/>
      <c r="D251" s="47"/>
      <c r="E251" s="41"/>
      <c r="F251" s="50"/>
      <c r="G251" s="41"/>
      <c r="H251" s="41"/>
      <c r="I251" s="46"/>
      <c r="J251" s="92"/>
      <c r="K251" s="45"/>
      <c r="L251" s="45"/>
      <c r="M251" s="45"/>
      <c r="N251" s="41"/>
    </row>
    <row r="252" spans="1:14" x14ac:dyDescent="0.2">
      <c r="A252" s="41"/>
      <c r="B252" s="41"/>
      <c r="C252" s="50"/>
      <c r="D252" s="47"/>
      <c r="E252" s="41"/>
      <c r="F252" s="50"/>
      <c r="G252" s="41"/>
      <c r="H252" s="41"/>
      <c r="I252" s="46"/>
      <c r="J252" s="92"/>
      <c r="K252" s="45"/>
      <c r="L252" s="45"/>
      <c r="M252" s="45"/>
      <c r="N252" s="41"/>
    </row>
    <row r="253" spans="1:14" x14ac:dyDescent="0.2">
      <c r="A253" s="41"/>
      <c r="B253" s="41"/>
      <c r="C253" s="50"/>
      <c r="D253" s="47"/>
      <c r="E253" s="41"/>
      <c r="F253" s="50"/>
      <c r="G253" s="41"/>
      <c r="H253" s="41"/>
      <c r="I253" s="46"/>
      <c r="J253" s="92"/>
      <c r="K253" s="45"/>
      <c r="L253" s="45"/>
      <c r="M253" s="45"/>
      <c r="N253" s="41"/>
    </row>
    <row r="254" spans="1:14" x14ac:dyDescent="0.2">
      <c r="A254" s="41"/>
      <c r="B254" s="41"/>
      <c r="C254" s="50"/>
      <c r="D254" s="47"/>
      <c r="E254" s="41"/>
      <c r="F254" s="50"/>
      <c r="G254" s="41"/>
      <c r="H254" s="41"/>
      <c r="I254" s="46"/>
      <c r="J254" s="92"/>
      <c r="K254" s="45"/>
      <c r="L254" s="45"/>
      <c r="M254" s="45"/>
      <c r="N254" s="41"/>
    </row>
    <row r="255" spans="1:14" x14ac:dyDescent="0.2">
      <c r="A255" s="41"/>
      <c r="B255" s="41"/>
      <c r="C255" s="50"/>
      <c r="D255" s="47"/>
      <c r="E255" s="41"/>
      <c r="F255" s="50"/>
      <c r="G255" s="41"/>
      <c r="H255" s="41"/>
      <c r="I255" s="46"/>
      <c r="J255" s="92"/>
      <c r="K255" s="45"/>
      <c r="L255" s="45"/>
      <c r="M255" s="45"/>
      <c r="N255" s="41"/>
    </row>
    <row r="256" spans="1:14" x14ac:dyDescent="0.2">
      <c r="A256" s="41"/>
      <c r="B256" s="41"/>
      <c r="C256" s="50"/>
      <c r="D256" s="47"/>
      <c r="E256" s="41"/>
      <c r="F256" s="50"/>
      <c r="G256" s="41"/>
      <c r="H256" s="41"/>
      <c r="I256" s="46"/>
      <c r="J256" s="92"/>
      <c r="K256" s="45"/>
      <c r="L256" s="45"/>
      <c r="M256" s="45"/>
      <c r="N256" s="41"/>
    </row>
    <row r="257" spans="1:14" x14ac:dyDescent="0.2">
      <c r="A257" s="41"/>
      <c r="B257" s="41"/>
      <c r="C257" s="50"/>
      <c r="D257" s="47"/>
      <c r="E257" s="41"/>
      <c r="F257" s="50"/>
      <c r="G257" s="41"/>
      <c r="H257" s="41"/>
      <c r="I257" s="46"/>
      <c r="J257" s="92"/>
      <c r="K257" s="45"/>
      <c r="L257" s="45"/>
      <c r="M257" s="45"/>
      <c r="N257" s="41"/>
    </row>
    <row r="258" spans="1:14" x14ac:dyDescent="0.2">
      <c r="A258" s="41"/>
      <c r="B258" s="41"/>
      <c r="C258" s="50"/>
      <c r="D258" s="47"/>
      <c r="E258" s="41"/>
      <c r="F258" s="50"/>
      <c r="G258" s="41"/>
      <c r="H258" s="41"/>
      <c r="I258" s="46"/>
      <c r="J258" s="92"/>
      <c r="K258" s="45"/>
      <c r="L258" s="45"/>
      <c r="M258" s="45"/>
      <c r="N258" s="41"/>
    </row>
    <row r="259" spans="1:14" x14ac:dyDescent="0.2">
      <c r="A259" s="41"/>
      <c r="B259" s="41"/>
      <c r="C259" s="50"/>
      <c r="D259" s="47"/>
      <c r="E259" s="41"/>
      <c r="F259" s="50"/>
      <c r="G259" s="41"/>
      <c r="H259" s="41"/>
      <c r="I259" s="46"/>
      <c r="J259" s="92"/>
      <c r="K259" s="45"/>
      <c r="L259" s="45"/>
      <c r="M259" s="45"/>
      <c r="N259" s="41"/>
    </row>
    <row r="260" spans="1:14" x14ac:dyDescent="0.2">
      <c r="A260" s="41"/>
      <c r="B260" s="41"/>
      <c r="C260" s="50"/>
      <c r="D260" s="47"/>
      <c r="E260" s="41"/>
      <c r="F260" s="50"/>
      <c r="G260" s="41"/>
      <c r="H260" s="41"/>
      <c r="I260" s="46"/>
      <c r="J260" s="92"/>
      <c r="K260" s="45"/>
      <c r="L260" s="45"/>
      <c r="M260" s="45"/>
      <c r="N260" s="41"/>
    </row>
    <row r="261" spans="1:14" x14ac:dyDescent="0.2">
      <c r="A261" s="41"/>
      <c r="B261" s="41"/>
      <c r="C261" s="50"/>
      <c r="D261" s="47"/>
      <c r="E261" s="41"/>
      <c r="F261" s="50"/>
      <c r="G261" s="41"/>
      <c r="H261" s="41"/>
      <c r="I261" s="46"/>
      <c r="J261" s="92"/>
      <c r="K261" s="45"/>
      <c r="L261" s="45"/>
      <c r="M261" s="45"/>
      <c r="N261" s="41"/>
    </row>
    <row r="262" spans="1:14" x14ac:dyDescent="0.2">
      <c r="A262" s="41"/>
      <c r="B262" s="41"/>
      <c r="C262" s="50"/>
      <c r="D262" s="47"/>
      <c r="E262" s="41"/>
      <c r="F262" s="50"/>
      <c r="G262" s="41"/>
      <c r="H262" s="41"/>
      <c r="I262" s="46"/>
      <c r="J262" s="92"/>
      <c r="K262" s="45"/>
      <c r="L262" s="45"/>
      <c r="M262" s="45"/>
      <c r="N262" s="41"/>
    </row>
    <row r="263" spans="1:14" x14ac:dyDescent="0.2">
      <c r="A263" s="41"/>
      <c r="B263" s="41"/>
      <c r="C263" s="50"/>
      <c r="D263" s="47"/>
      <c r="E263" s="41"/>
      <c r="F263" s="50"/>
      <c r="G263" s="41"/>
      <c r="H263" s="41"/>
      <c r="I263" s="46"/>
      <c r="J263" s="92"/>
      <c r="K263" s="45"/>
      <c r="L263" s="45"/>
      <c r="M263" s="45"/>
      <c r="N263" s="41"/>
    </row>
    <row r="264" spans="1:14" x14ac:dyDescent="0.2">
      <c r="A264" s="41"/>
      <c r="B264" s="41"/>
      <c r="C264" s="50"/>
      <c r="D264" s="47"/>
      <c r="E264" s="41"/>
      <c r="F264" s="50"/>
      <c r="G264" s="41"/>
      <c r="H264" s="41"/>
      <c r="I264" s="46"/>
      <c r="J264" s="92"/>
      <c r="K264" s="45"/>
      <c r="L264" s="45"/>
      <c r="M264" s="45"/>
      <c r="N264" s="41"/>
    </row>
    <row r="265" spans="1:14" x14ac:dyDescent="0.2">
      <c r="A265" s="41"/>
      <c r="B265" s="41"/>
      <c r="C265" s="50"/>
      <c r="D265" s="47"/>
      <c r="E265" s="41"/>
      <c r="F265" s="50"/>
      <c r="G265" s="41"/>
      <c r="H265" s="41"/>
      <c r="I265" s="46"/>
      <c r="J265" s="92"/>
      <c r="K265" s="45"/>
      <c r="L265" s="45"/>
      <c r="M265" s="45"/>
      <c r="N265" s="41"/>
    </row>
    <row r="266" spans="1:14" x14ac:dyDescent="0.2">
      <c r="A266" s="41"/>
      <c r="B266" s="41"/>
      <c r="C266" s="50"/>
      <c r="D266" s="47"/>
      <c r="E266" s="41"/>
      <c r="F266" s="50"/>
      <c r="G266" s="41"/>
      <c r="H266" s="41"/>
      <c r="I266" s="46"/>
      <c r="J266" s="92"/>
      <c r="K266" s="45"/>
      <c r="L266" s="45"/>
      <c r="M266" s="45"/>
      <c r="N266" s="41"/>
    </row>
    <row r="267" spans="1:14" x14ac:dyDescent="0.2">
      <c r="A267" s="41"/>
      <c r="B267" s="41"/>
      <c r="C267" s="50"/>
      <c r="D267" s="47"/>
      <c r="E267" s="41"/>
      <c r="F267" s="50"/>
      <c r="G267" s="41"/>
      <c r="H267" s="41"/>
      <c r="I267" s="46"/>
      <c r="J267" s="92"/>
      <c r="K267" s="45"/>
      <c r="L267" s="45"/>
      <c r="M267" s="45"/>
      <c r="N267" s="41"/>
    </row>
    <row r="268" spans="1:14" x14ac:dyDescent="0.2">
      <c r="A268" s="41"/>
      <c r="B268" s="41"/>
      <c r="C268" s="50"/>
      <c r="D268" s="47"/>
      <c r="E268" s="41"/>
      <c r="F268" s="50"/>
      <c r="G268" s="41"/>
      <c r="H268" s="41"/>
      <c r="I268" s="46"/>
      <c r="J268" s="92"/>
      <c r="K268" s="45"/>
      <c r="L268" s="45"/>
      <c r="M268" s="45"/>
      <c r="N268" s="41"/>
    </row>
    <row r="269" spans="1:14" x14ac:dyDescent="0.2">
      <c r="A269" s="41"/>
      <c r="B269" s="41"/>
      <c r="C269" s="50"/>
      <c r="D269" s="47"/>
      <c r="E269" s="41"/>
      <c r="F269" s="50"/>
      <c r="G269" s="41"/>
      <c r="H269" s="41"/>
      <c r="I269" s="46"/>
      <c r="J269" s="92"/>
      <c r="K269" s="45"/>
      <c r="L269" s="45"/>
      <c r="M269" s="45"/>
      <c r="N269" s="41"/>
    </row>
    <row r="270" spans="1:14" x14ac:dyDescent="0.2">
      <c r="A270" s="41"/>
      <c r="B270" s="41"/>
      <c r="C270" s="50"/>
      <c r="D270" s="47"/>
      <c r="E270" s="41"/>
      <c r="F270" s="50"/>
      <c r="G270" s="41"/>
      <c r="H270" s="41"/>
      <c r="I270" s="46"/>
      <c r="J270" s="92"/>
      <c r="K270" s="45"/>
      <c r="L270" s="45"/>
      <c r="M270" s="45"/>
      <c r="N270" s="41"/>
    </row>
    <row r="271" spans="1:14" x14ac:dyDescent="0.2">
      <c r="A271" s="41"/>
      <c r="B271" s="41"/>
      <c r="C271" s="50"/>
      <c r="D271" s="47"/>
      <c r="E271" s="41"/>
      <c r="F271" s="50"/>
      <c r="G271" s="41"/>
      <c r="H271" s="41"/>
      <c r="I271" s="46"/>
      <c r="J271" s="92"/>
      <c r="K271" s="45"/>
      <c r="L271" s="45"/>
      <c r="M271" s="45"/>
      <c r="N271" s="41"/>
    </row>
    <row r="272" spans="1:14" x14ac:dyDescent="0.2">
      <c r="A272" s="41"/>
      <c r="B272" s="41"/>
      <c r="C272" s="50"/>
      <c r="D272" s="47"/>
      <c r="E272" s="41"/>
      <c r="F272" s="50"/>
      <c r="G272" s="41"/>
      <c r="H272" s="41"/>
      <c r="I272" s="46"/>
      <c r="J272" s="92"/>
      <c r="K272" s="45"/>
      <c r="L272" s="45"/>
      <c r="M272" s="45"/>
      <c r="N272" s="41"/>
    </row>
    <row r="273" spans="1:14" x14ac:dyDescent="0.2">
      <c r="A273" s="41"/>
      <c r="B273" s="41"/>
      <c r="C273" s="50"/>
      <c r="D273" s="47"/>
      <c r="E273" s="41"/>
      <c r="F273" s="50"/>
      <c r="G273" s="41"/>
      <c r="H273" s="41"/>
      <c r="I273" s="46"/>
      <c r="J273" s="92"/>
      <c r="K273" s="45"/>
      <c r="L273" s="45"/>
      <c r="M273" s="45"/>
      <c r="N273" s="41"/>
    </row>
    <row r="274" spans="1:14" x14ac:dyDescent="0.2">
      <c r="A274" s="41"/>
      <c r="B274" s="41"/>
      <c r="C274" s="50"/>
      <c r="D274" s="47"/>
      <c r="E274" s="41"/>
      <c r="F274" s="50"/>
      <c r="G274" s="41"/>
      <c r="H274" s="41"/>
      <c r="I274" s="46"/>
      <c r="J274" s="92"/>
      <c r="K274" s="45"/>
      <c r="L274" s="45"/>
      <c r="M274" s="45"/>
      <c r="N274" s="41"/>
    </row>
    <row r="275" spans="1:14" x14ac:dyDescent="0.2">
      <c r="A275" s="41"/>
      <c r="B275" s="41"/>
      <c r="C275" s="50"/>
      <c r="D275" s="47"/>
      <c r="E275" s="41"/>
      <c r="F275" s="50"/>
      <c r="G275" s="41"/>
      <c r="H275" s="41"/>
      <c r="I275" s="46"/>
      <c r="J275" s="92"/>
      <c r="K275" s="45"/>
      <c r="L275" s="45"/>
      <c r="M275" s="45"/>
      <c r="N275" s="41"/>
    </row>
    <row r="276" spans="1:14" x14ac:dyDescent="0.2">
      <c r="A276" s="41"/>
      <c r="B276" s="41"/>
      <c r="C276" s="50"/>
      <c r="D276" s="47"/>
      <c r="E276" s="41"/>
      <c r="F276" s="50"/>
      <c r="G276" s="41"/>
      <c r="H276" s="41"/>
      <c r="I276" s="46"/>
      <c r="J276" s="92"/>
      <c r="K276" s="45"/>
      <c r="L276" s="45"/>
      <c r="M276" s="45"/>
      <c r="N276" s="41"/>
    </row>
    <row r="277" spans="1:14" x14ac:dyDescent="0.2">
      <c r="A277" s="41"/>
      <c r="B277" s="41"/>
      <c r="C277" s="50"/>
      <c r="D277" s="47"/>
      <c r="E277" s="41"/>
      <c r="F277" s="50"/>
      <c r="G277" s="41"/>
      <c r="H277" s="41"/>
      <c r="I277" s="46"/>
      <c r="J277" s="92"/>
      <c r="K277" s="45"/>
      <c r="L277" s="45"/>
      <c r="M277" s="45"/>
      <c r="N277" s="41"/>
    </row>
    <row r="278" spans="1:14" x14ac:dyDescent="0.2">
      <c r="A278" s="41"/>
      <c r="B278" s="41"/>
      <c r="C278" s="50"/>
      <c r="D278" s="47"/>
      <c r="E278" s="41"/>
      <c r="F278" s="50"/>
      <c r="G278" s="41"/>
      <c r="H278" s="41"/>
      <c r="I278" s="46"/>
      <c r="J278" s="92"/>
      <c r="K278" s="45"/>
      <c r="L278" s="45"/>
      <c r="M278" s="45"/>
      <c r="N278" s="41"/>
    </row>
    <row r="279" spans="1:14" x14ac:dyDescent="0.2">
      <c r="A279" s="41"/>
      <c r="B279" s="41"/>
      <c r="C279" s="50"/>
      <c r="D279" s="47"/>
      <c r="E279" s="41"/>
      <c r="F279" s="50"/>
      <c r="G279" s="41"/>
      <c r="H279" s="41"/>
      <c r="I279" s="46"/>
      <c r="J279" s="92"/>
      <c r="K279" s="45"/>
      <c r="L279" s="45"/>
      <c r="M279" s="45"/>
      <c r="N279" s="41"/>
    </row>
    <row r="280" spans="1:14" x14ac:dyDescent="0.2">
      <c r="A280" s="41"/>
      <c r="B280" s="41"/>
      <c r="C280" s="50"/>
      <c r="D280" s="47"/>
      <c r="E280" s="41"/>
      <c r="F280" s="50"/>
      <c r="G280" s="41"/>
      <c r="H280" s="41"/>
      <c r="I280" s="46"/>
      <c r="J280" s="92"/>
      <c r="K280" s="45"/>
      <c r="L280" s="45"/>
      <c r="M280" s="45"/>
      <c r="N280" s="41"/>
    </row>
    <row r="281" spans="1:14" x14ac:dyDescent="0.2">
      <c r="A281" s="41"/>
      <c r="B281" s="41"/>
      <c r="C281" s="50"/>
      <c r="D281" s="47"/>
      <c r="E281" s="41"/>
      <c r="F281" s="50"/>
      <c r="G281" s="41"/>
      <c r="H281" s="41"/>
      <c r="I281" s="46"/>
      <c r="J281" s="92"/>
      <c r="K281" s="45"/>
      <c r="L281" s="45"/>
      <c r="M281" s="45"/>
      <c r="N281" s="41"/>
    </row>
    <row r="282" spans="1:14" x14ac:dyDescent="0.2">
      <c r="A282" s="41"/>
      <c r="B282" s="41"/>
      <c r="C282" s="50"/>
      <c r="D282" s="47"/>
      <c r="E282" s="41"/>
      <c r="F282" s="50"/>
      <c r="G282" s="41"/>
      <c r="H282" s="41"/>
      <c r="I282" s="46"/>
      <c r="J282" s="92"/>
      <c r="K282" s="45"/>
      <c r="L282" s="45"/>
      <c r="M282" s="45"/>
      <c r="N282" s="41"/>
    </row>
    <row r="283" spans="1:14" x14ac:dyDescent="0.2">
      <c r="A283" s="41"/>
      <c r="B283" s="41"/>
      <c r="C283" s="50"/>
      <c r="D283" s="47"/>
      <c r="E283" s="41"/>
      <c r="F283" s="50"/>
      <c r="G283" s="41"/>
      <c r="H283" s="41"/>
      <c r="I283" s="46"/>
      <c r="J283" s="92"/>
      <c r="K283" s="45"/>
      <c r="L283" s="45"/>
      <c r="M283" s="45"/>
      <c r="N283" s="41"/>
    </row>
    <row r="284" spans="1:14" x14ac:dyDescent="0.2">
      <c r="A284" s="41"/>
      <c r="B284" s="41"/>
      <c r="C284" s="50"/>
      <c r="D284" s="47"/>
      <c r="E284" s="41"/>
      <c r="F284" s="50"/>
      <c r="G284" s="41"/>
      <c r="H284" s="41"/>
      <c r="I284" s="46"/>
      <c r="J284" s="92"/>
      <c r="K284" s="45"/>
      <c r="L284" s="45"/>
      <c r="M284" s="45"/>
      <c r="N284" s="41"/>
    </row>
    <row r="285" spans="1:14" x14ac:dyDescent="0.2">
      <c r="A285" s="41"/>
      <c r="B285" s="41"/>
      <c r="C285" s="50"/>
      <c r="D285" s="47"/>
      <c r="E285" s="41"/>
      <c r="F285" s="50"/>
      <c r="G285" s="41"/>
      <c r="H285" s="41"/>
      <c r="I285" s="46"/>
      <c r="J285" s="92"/>
      <c r="K285" s="45"/>
      <c r="L285" s="45"/>
      <c r="M285" s="45"/>
      <c r="N285" s="41"/>
    </row>
    <row r="286" spans="1:14" x14ac:dyDescent="0.2">
      <c r="A286" s="41"/>
      <c r="B286" s="41"/>
      <c r="C286" s="50"/>
      <c r="D286" s="47"/>
      <c r="E286" s="41"/>
      <c r="F286" s="50"/>
      <c r="G286" s="41"/>
      <c r="H286" s="41"/>
      <c r="I286" s="46"/>
      <c r="J286" s="92"/>
      <c r="K286" s="45"/>
      <c r="L286" s="45"/>
      <c r="M286" s="45"/>
      <c r="N286" s="41"/>
    </row>
    <row r="287" spans="1:14" x14ac:dyDescent="0.2">
      <c r="A287" s="41"/>
      <c r="B287" s="41"/>
      <c r="C287" s="50"/>
      <c r="D287" s="47"/>
      <c r="E287" s="41"/>
      <c r="F287" s="50"/>
      <c r="G287" s="41"/>
      <c r="H287" s="41"/>
      <c r="I287" s="46"/>
      <c r="J287" s="92"/>
      <c r="K287" s="45"/>
      <c r="L287" s="45"/>
      <c r="M287" s="45"/>
      <c r="N287" s="41"/>
    </row>
    <row r="288" spans="1:14" x14ac:dyDescent="0.2">
      <c r="A288" s="41"/>
      <c r="B288" s="41"/>
      <c r="C288" s="50"/>
      <c r="D288" s="47"/>
      <c r="E288" s="41"/>
      <c r="F288" s="50"/>
      <c r="G288" s="41"/>
      <c r="H288" s="41"/>
      <c r="I288" s="46"/>
      <c r="J288" s="92"/>
      <c r="K288" s="45"/>
      <c r="L288" s="45"/>
      <c r="M288" s="45"/>
      <c r="N288" s="41"/>
    </row>
    <row r="289" spans="1:14" x14ac:dyDescent="0.2">
      <c r="A289" s="41"/>
      <c r="B289" s="41"/>
      <c r="C289" s="50"/>
      <c r="D289" s="47"/>
      <c r="E289" s="41"/>
      <c r="F289" s="50"/>
      <c r="G289" s="41"/>
      <c r="H289" s="41"/>
      <c r="I289" s="46"/>
      <c r="J289" s="92"/>
      <c r="K289" s="45"/>
      <c r="L289" s="45"/>
      <c r="M289" s="45"/>
      <c r="N289" s="41"/>
    </row>
    <row r="290" spans="1:14" x14ac:dyDescent="0.2">
      <c r="A290" s="41"/>
      <c r="B290" s="41"/>
      <c r="C290" s="50"/>
      <c r="D290" s="47"/>
      <c r="E290" s="41"/>
      <c r="F290" s="50"/>
      <c r="G290" s="41"/>
      <c r="H290" s="41"/>
      <c r="I290" s="46"/>
      <c r="J290" s="92"/>
      <c r="K290" s="45"/>
      <c r="L290" s="45"/>
      <c r="M290" s="45"/>
      <c r="N290" s="41"/>
    </row>
    <row r="291" spans="1:14" x14ac:dyDescent="0.2">
      <c r="A291" s="41"/>
      <c r="B291" s="41"/>
      <c r="C291" s="50"/>
      <c r="D291" s="47"/>
      <c r="E291" s="41"/>
      <c r="F291" s="50"/>
      <c r="G291" s="41"/>
      <c r="H291" s="41"/>
      <c r="I291" s="46"/>
      <c r="J291" s="92"/>
      <c r="K291" s="45"/>
      <c r="L291" s="45"/>
      <c r="M291" s="45"/>
      <c r="N291" s="41"/>
    </row>
    <row r="292" spans="1:14" x14ac:dyDescent="0.2">
      <c r="A292" s="41"/>
      <c r="B292" s="41"/>
      <c r="C292" s="50"/>
      <c r="D292" s="47"/>
      <c r="E292" s="41"/>
      <c r="F292" s="50"/>
      <c r="G292" s="41"/>
      <c r="H292" s="41"/>
      <c r="I292" s="46"/>
      <c r="J292" s="92"/>
      <c r="K292" s="45"/>
      <c r="L292" s="45"/>
      <c r="M292" s="45"/>
      <c r="N292" s="41"/>
    </row>
    <row r="293" spans="1:14" x14ac:dyDescent="0.2">
      <c r="A293" s="41"/>
      <c r="B293" s="41"/>
      <c r="C293" s="50"/>
      <c r="D293" s="47"/>
      <c r="E293" s="41"/>
      <c r="F293" s="50"/>
      <c r="G293" s="41"/>
      <c r="H293" s="41"/>
      <c r="I293" s="46"/>
      <c r="J293" s="92"/>
      <c r="K293" s="45"/>
      <c r="L293" s="45"/>
      <c r="M293" s="45"/>
      <c r="N293" s="41"/>
    </row>
    <row r="294" spans="1:14" x14ac:dyDescent="0.2">
      <c r="A294" s="41"/>
      <c r="B294" s="41"/>
      <c r="C294" s="50"/>
      <c r="D294" s="47"/>
      <c r="E294" s="41"/>
      <c r="F294" s="50"/>
      <c r="G294" s="41"/>
      <c r="H294" s="41"/>
      <c r="I294" s="46"/>
      <c r="J294" s="92"/>
      <c r="K294" s="45"/>
      <c r="L294" s="45"/>
      <c r="M294" s="45"/>
      <c r="N294" s="41"/>
    </row>
    <row r="295" spans="1:14" x14ac:dyDescent="0.2">
      <c r="A295" s="41"/>
      <c r="B295" s="41"/>
      <c r="C295" s="50"/>
      <c r="D295" s="47"/>
      <c r="E295" s="41"/>
      <c r="F295" s="50"/>
      <c r="G295" s="41"/>
      <c r="H295" s="41"/>
      <c r="I295" s="46"/>
      <c r="J295" s="92"/>
      <c r="K295" s="45"/>
      <c r="L295" s="45"/>
      <c r="M295" s="45"/>
      <c r="N295" s="41"/>
    </row>
    <row r="296" spans="1:14" x14ac:dyDescent="0.2">
      <c r="A296" s="41"/>
      <c r="B296" s="41"/>
      <c r="C296" s="50"/>
      <c r="D296" s="47"/>
      <c r="E296" s="41"/>
      <c r="F296" s="50"/>
      <c r="G296" s="41"/>
      <c r="H296" s="41"/>
      <c r="I296" s="46"/>
      <c r="J296" s="92"/>
      <c r="K296" s="45"/>
      <c r="L296" s="45"/>
      <c r="M296" s="45"/>
      <c r="N296" s="41"/>
    </row>
    <row r="297" spans="1:14" x14ac:dyDescent="0.2">
      <c r="A297" s="41"/>
      <c r="B297" s="41"/>
      <c r="C297" s="50"/>
      <c r="D297" s="47"/>
      <c r="E297" s="41"/>
      <c r="F297" s="50"/>
      <c r="G297" s="41"/>
      <c r="H297" s="41"/>
      <c r="I297" s="46"/>
      <c r="J297" s="92"/>
      <c r="K297" s="45"/>
      <c r="L297" s="45"/>
      <c r="M297" s="45"/>
      <c r="N297" s="41"/>
    </row>
    <row r="298" spans="1:14" x14ac:dyDescent="0.2">
      <c r="A298" s="41"/>
      <c r="B298" s="41"/>
      <c r="C298" s="50"/>
      <c r="D298" s="47"/>
      <c r="E298" s="41"/>
      <c r="F298" s="50"/>
      <c r="G298" s="41"/>
      <c r="H298" s="41"/>
      <c r="I298" s="46"/>
      <c r="J298" s="92"/>
      <c r="K298" s="45"/>
      <c r="L298" s="45"/>
      <c r="M298" s="45"/>
      <c r="N298" s="41"/>
    </row>
    <row r="299" spans="1:14" x14ac:dyDescent="0.2">
      <c r="A299" s="41"/>
      <c r="B299" s="41"/>
      <c r="C299" s="50"/>
      <c r="D299" s="47"/>
      <c r="E299" s="41"/>
      <c r="F299" s="50"/>
      <c r="G299" s="41"/>
      <c r="H299" s="41"/>
      <c r="I299" s="46"/>
      <c r="J299" s="92"/>
      <c r="K299" s="45"/>
      <c r="L299" s="45"/>
      <c r="M299" s="45"/>
      <c r="N299" s="41"/>
    </row>
    <row r="300" spans="1:14" x14ac:dyDescent="0.2">
      <c r="A300" s="41"/>
      <c r="B300" s="41"/>
      <c r="C300" s="50"/>
      <c r="D300" s="47"/>
      <c r="E300" s="41"/>
      <c r="F300" s="50"/>
      <c r="G300" s="41"/>
      <c r="H300" s="41"/>
      <c r="I300" s="46"/>
      <c r="J300" s="92"/>
      <c r="K300" s="45"/>
      <c r="L300" s="45"/>
      <c r="M300" s="45"/>
      <c r="N300" s="41"/>
    </row>
    <row r="301" spans="1:14" x14ac:dyDescent="0.2">
      <c r="A301" s="41"/>
      <c r="B301" s="41"/>
      <c r="C301" s="50"/>
      <c r="D301" s="47"/>
      <c r="E301" s="41"/>
      <c r="F301" s="50"/>
      <c r="G301" s="41"/>
      <c r="H301" s="41"/>
      <c r="I301" s="46"/>
      <c r="J301" s="92"/>
      <c r="K301" s="45"/>
      <c r="L301" s="45"/>
      <c r="M301" s="45"/>
      <c r="N301" s="41"/>
    </row>
    <row r="302" spans="1:14" x14ac:dyDescent="0.2">
      <c r="A302" s="41"/>
      <c r="B302" s="41"/>
      <c r="C302" s="50"/>
      <c r="D302" s="47"/>
      <c r="E302" s="41"/>
      <c r="F302" s="50"/>
      <c r="G302" s="41"/>
      <c r="H302" s="41"/>
      <c r="I302" s="46"/>
      <c r="J302" s="92"/>
      <c r="K302" s="45"/>
      <c r="L302" s="45"/>
      <c r="M302" s="45"/>
      <c r="N302" s="41"/>
    </row>
    <row r="303" spans="1:14" x14ac:dyDescent="0.2">
      <c r="A303" s="41"/>
      <c r="B303" s="41"/>
      <c r="C303" s="50"/>
      <c r="D303" s="47"/>
      <c r="E303" s="41"/>
      <c r="F303" s="50"/>
      <c r="G303" s="41"/>
      <c r="H303" s="41"/>
      <c r="I303" s="46"/>
      <c r="J303" s="92"/>
      <c r="K303" s="45"/>
      <c r="L303" s="45"/>
      <c r="M303" s="45"/>
      <c r="N303" s="41"/>
    </row>
    <row r="304" spans="1:14" x14ac:dyDescent="0.2">
      <c r="A304" s="41"/>
      <c r="B304" s="41"/>
      <c r="C304" s="50"/>
      <c r="D304" s="47"/>
      <c r="E304" s="41"/>
      <c r="F304" s="50"/>
      <c r="G304" s="41"/>
      <c r="H304" s="41"/>
      <c r="I304" s="46"/>
      <c r="J304" s="92"/>
      <c r="K304" s="45"/>
      <c r="L304" s="45"/>
      <c r="M304" s="45"/>
      <c r="N304" s="41"/>
    </row>
    <row r="305" spans="1:14" x14ac:dyDescent="0.2">
      <c r="A305" s="41"/>
      <c r="B305" s="41"/>
      <c r="C305" s="50"/>
      <c r="D305" s="47"/>
      <c r="E305" s="41"/>
      <c r="F305" s="50"/>
      <c r="G305" s="41"/>
      <c r="H305" s="41"/>
      <c r="I305" s="46"/>
      <c r="J305" s="92"/>
      <c r="K305" s="45"/>
      <c r="L305" s="45"/>
      <c r="M305" s="45"/>
      <c r="N305" s="41"/>
    </row>
    <row r="306" spans="1:14" x14ac:dyDescent="0.2">
      <c r="A306" s="41"/>
      <c r="B306" s="41"/>
      <c r="C306" s="50"/>
      <c r="D306" s="47"/>
      <c r="E306" s="41"/>
      <c r="F306" s="50"/>
      <c r="G306" s="41"/>
      <c r="H306" s="41"/>
      <c r="I306" s="46"/>
      <c r="J306" s="92"/>
      <c r="K306" s="45"/>
      <c r="L306" s="45"/>
      <c r="M306" s="45"/>
      <c r="N306" s="41"/>
    </row>
    <row r="307" spans="1:14" x14ac:dyDescent="0.2">
      <c r="A307" s="41"/>
      <c r="B307" s="41"/>
      <c r="C307" s="50"/>
      <c r="D307" s="47"/>
      <c r="E307" s="41"/>
      <c r="F307" s="50"/>
      <c r="G307" s="41"/>
      <c r="H307" s="41"/>
      <c r="I307" s="46"/>
      <c r="J307" s="92"/>
      <c r="K307" s="45"/>
      <c r="L307" s="45"/>
      <c r="M307" s="45"/>
      <c r="N307" s="41"/>
    </row>
    <row r="308" spans="1:14" x14ac:dyDescent="0.2">
      <c r="A308" s="41"/>
      <c r="B308" s="41"/>
      <c r="C308" s="50"/>
      <c r="D308" s="47"/>
      <c r="E308" s="41"/>
      <c r="F308" s="50"/>
      <c r="G308" s="41"/>
      <c r="H308" s="41"/>
      <c r="I308" s="46"/>
      <c r="J308" s="92"/>
      <c r="K308" s="45"/>
      <c r="L308" s="45"/>
      <c r="M308" s="45"/>
      <c r="N308" s="41"/>
    </row>
    <row r="309" spans="1:14" x14ac:dyDescent="0.2">
      <c r="A309" s="41"/>
      <c r="B309" s="41"/>
      <c r="C309" s="50"/>
      <c r="D309" s="47"/>
      <c r="E309" s="41"/>
      <c r="F309" s="50"/>
      <c r="G309" s="41"/>
      <c r="H309" s="41"/>
      <c r="I309" s="46"/>
      <c r="J309" s="92"/>
      <c r="K309" s="45"/>
      <c r="L309" s="45"/>
      <c r="M309" s="45"/>
      <c r="N309" s="41"/>
    </row>
    <row r="310" spans="1:14" x14ac:dyDescent="0.2">
      <c r="A310" s="41"/>
      <c r="B310" s="41"/>
      <c r="C310" s="50"/>
      <c r="D310" s="47"/>
      <c r="E310" s="41"/>
      <c r="F310" s="50"/>
      <c r="G310" s="41"/>
      <c r="H310" s="41"/>
      <c r="I310" s="46"/>
      <c r="J310" s="92"/>
      <c r="K310" s="45"/>
      <c r="L310" s="45"/>
      <c r="M310" s="45"/>
      <c r="N310" s="41"/>
    </row>
    <row r="311" spans="1:14" x14ac:dyDescent="0.2">
      <c r="A311" s="41"/>
      <c r="B311" s="41"/>
      <c r="C311" s="50"/>
      <c r="D311" s="47"/>
      <c r="E311" s="41"/>
      <c r="F311" s="50"/>
      <c r="G311" s="41"/>
      <c r="H311" s="41"/>
      <c r="I311" s="46"/>
      <c r="J311" s="92"/>
      <c r="K311" s="45"/>
      <c r="L311" s="45"/>
      <c r="M311" s="45"/>
      <c r="N311" s="41"/>
    </row>
    <row r="312" spans="1:14" x14ac:dyDescent="0.2">
      <c r="A312" s="41"/>
      <c r="B312" s="41"/>
      <c r="C312" s="50"/>
      <c r="D312" s="47"/>
      <c r="E312" s="41"/>
      <c r="F312" s="50"/>
      <c r="G312" s="41"/>
      <c r="H312" s="41"/>
      <c r="I312" s="46"/>
      <c r="J312" s="92"/>
      <c r="K312" s="45"/>
      <c r="L312" s="45"/>
      <c r="M312" s="45"/>
      <c r="N312" s="41"/>
    </row>
    <row r="313" spans="1:14" x14ac:dyDescent="0.2">
      <c r="A313" s="41"/>
      <c r="B313" s="41"/>
      <c r="C313" s="50"/>
      <c r="D313" s="47"/>
      <c r="E313" s="41"/>
      <c r="F313" s="50"/>
      <c r="G313" s="41"/>
      <c r="H313" s="41"/>
      <c r="I313" s="46"/>
      <c r="J313" s="92"/>
      <c r="K313" s="45"/>
      <c r="L313" s="45"/>
      <c r="M313" s="45"/>
      <c r="N313" s="41"/>
    </row>
    <row r="314" spans="1:14" x14ac:dyDescent="0.2">
      <c r="A314" s="41"/>
      <c r="B314" s="41"/>
      <c r="C314" s="50"/>
      <c r="D314" s="47"/>
      <c r="E314" s="41"/>
      <c r="F314" s="50"/>
      <c r="G314" s="41"/>
      <c r="H314" s="41"/>
      <c r="I314" s="46"/>
      <c r="J314" s="92"/>
      <c r="K314" s="45"/>
      <c r="L314" s="45"/>
      <c r="M314" s="45"/>
      <c r="N314" s="41"/>
    </row>
    <row r="315" spans="1:14" x14ac:dyDescent="0.2">
      <c r="A315" s="41"/>
      <c r="B315" s="41"/>
      <c r="C315" s="50"/>
      <c r="D315" s="47"/>
      <c r="E315" s="41"/>
      <c r="F315" s="50"/>
      <c r="G315" s="41"/>
      <c r="H315" s="41"/>
      <c r="I315" s="46"/>
      <c r="J315" s="92"/>
      <c r="K315" s="45"/>
      <c r="L315" s="45"/>
      <c r="M315" s="45"/>
      <c r="N315" s="41"/>
    </row>
    <row r="316" spans="1:14" x14ac:dyDescent="0.2">
      <c r="A316" s="41"/>
      <c r="B316" s="41"/>
      <c r="C316" s="50"/>
      <c r="D316" s="47"/>
      <c r="E316" s="41"/>
      <c r="F316" s="50"/>
      <c r="G316" s="41"/>
      <c r="H316" s="41"/>
      <c r="I316" s="46"/>
      <c r="J316" s="92"/>
      <c r="K316" s="45"/>
      <c r="L316" s="45"/>
      <c r="M316" s="45"/>
      <c r="N316" s="41"/>
    </row>
    <row r="317" spans="1:14" x14ac:dyDescent="0.2">
      <c r="A317" s="41"/>
      <c r="B317" s="41"/>
      <c r="C317" s="50"/>
      <c r="D317" s="47"/>
      <c r="E317" s="41"/>
      <c r="F317" s="50"/>
      <c r="G317" s="41"/>
      <c r="H317" s="41"/>
      <c r="I317" s="46"/>
      <c r="J317" s="92"/>
      <c r="K317" s="45"/>
      <c r="L317" s="45"/>
      <c r="M317" s="45"/>
      <c r="N317" s="41"/>
    </row>
    <row r="318" spans="1:14" x14ac:dyDescent="0.2">
      <c r="A318" s="41"/>
      <c r="B318" s="41"/>
      <c r="C318" s="50"/>
      <c r="D318" s="47"/>
      <c r="E318" s="41"/>
      <c r="F318" s="50"/>
      <c r="G318" s="41"/>
      <c r="H318" s="41"/>
      <c r="I318" s="46"/>
      <c r="J318" s="92"/>
      <c r="K318" s="45"/>
      <c r="L318" s="45"/>
      <c r="M318" s="45"/>
      <c r="N318" s="41"/>
    </row>
    <row r="319" spans="1:14" x14ac:dyDescent="0.2">
      <c r="A319" s="41"/>
      <c r="B319" s="41"/>
      <c r="C319" s="50"/>
      <c r="D319" s="47"/>
      <c r="E319" s="41"/>
      <c r="F319" s="50"/>
      <c r="G319" s="41"/>
      <c r="H319" s="41"/>
      <c r="I319" s="46"/>
      <c r="J319" s="92"/>
      <c r="K319" s="45"/>
      <c r="L319" s="45"/>
      <c r="M319" s="45"/>
      <c r="N319" s="41"/>
    </row>
    <row r="320" spans="1:14" x14ac:dyDescent="0.2">
      <c r="A320" s="41"/>
      <c r="B320" s="41"/>
      <c r="C320" s="50"/>
      <c r="D320" s="47"/>
      <c r="E320" s="41"/>
      <c r="F320" s="50"/>
      <c r="G320" s="41"/>
      <c r="H320" s="41"/>
      <c r="I320" s="46"/>
      <c r="J320" s="92"/>
      <c r="K320" s="45"/>
      <c r="L320" s="45"/>
      <c r="M320" s="45"/>
      <c r="N320" s="41"/>
    </row>
    <row r="321" spans="1:14" x14ac:dyDescent="0.2">
      <c r="A321" s="41"/>
      <c r="B321" s="41"/>
      <c r="C321" s="50"/>
      <c r="D321" s="47"/>
      <c r="E321" s="41"/>
      <c r="F321" s="50"/>
      <c r="G321" s="41"/>
      <c r="H321" s="41"/>
      <c r="I321" s="46"/>
      <c r="J321" s="92"/>
      <c r="K321" s="45"/>
      <c r="L321" s="45"/>
      <c r="M321" s="45"/>
      <c r="N321" s="41"/>
    </row>
    <row r="322" spans="1:14" x14ac:dyDescent="0.2">
      <c r="A322" s="41"/>
      <c r="B322" s="41"/>
      <c r="C322" s="50"/>
      <c r="D322" s="47"/>
      <c r="E322" s="41"/>
      <c r="F322" s="50"/>
      <c r="G322" s="41"/>
      <c r="H322" s="41"/>
      <c r="I322" s="46"/>
      <c r="J322" s="92"/>
      <c r="K322" s="45"/>
      <c r="L322" s="45"/>
      <c r="M322" s="45"/>
      <c r="N322" s="41"/>
    </row>
    <row r="323" spans="1:14" x14ac:dyDescent="0.2">
      <c r="A323" s="41"/>
      <c r="B323" s="41"/>
      <c r="C323" s="50"/>
      <c r="D323" s="47"/>
      <c r="E323" s="41"/>
      <c r="F323" s="50"/>
      <c r="G323" s="41"/>
      <c r="H323" s="41"/>
      <c r="I323" s="46"/>
      <c r="J323" s="92"/>
      <c r="K323" s="45"/>
      <c r="L323" s="45"/>
      <c r="M323" s="45"/>
      <c r="N323" s="41"/>
    </row>
    <row r="324" spans="1:14" x14ac:dyDescent="0.2">
      <c r="A324" s="41"/>
      <c r="B324" s="41"/>
      <c r="C324" s="50"/>
      <c r="D324" s="47"/>
      <c r="E324" s="41"/>
      <c r="F324" s="50"/>
      <c r="G324" s="41"/>
      <c r="H324" s="41"/>
      <c r="I324" s="46"/>
      <c r="J324" s="92"/>
      <c r="K324" s="45"/>
      <c r="L324" s="45"/>
      <c r="M324" s="45"/>
      <c r="N324" s="41"/>
    </row>
    <row r="325" spans="1:14" x14ac:dyDescent="0.2">
      <c r="A325" s="41"/>
      <c r="B325" s="41"/>
      <c r="C325" s="50"/>
      <c r="D325" s="47"/>
      <c r="E325" s="41"/>
      <c r="F325" s="50"/>
      <c r="G325" s="41"/>
      <c r="H325" s="41"/>
      <c r="I325" s="46"/>
      <c r="J325" s="92"/>
      <c r="K325" s="45"/>
      <c r="L325" s="45"/>
      <c r="M325" s="45"/>
      <c r="N325" s="41"/>
    </row>
    <row r="326" spans="1:14" x14ac:dyDescent="0.2">
      <c r="A326" s="41"/>
      <c r="B326" s="41"/>
      <c r="C326" s="50"/>
      <c r="D326" s="47"/>
      <c r="E326" s="41"/>
      <c r="F326" s="50"/>
      <c r="G326" s="41"/>
      <c r="H326" s="41"/>
      <c r="I326" s="46"/>
      <c r="J326" s="92"/>
      <c r="K326" s="45"/>
      <c r="L326" s="45"/>
      <c r="M326" s="45"/>
      <c r="N326" s="41"/>
    </row>
    <row r="327" spans="1:14" x14ac:dyDescent="0.2">
      <c r="A327" s="41"/>
      <c r="B327" s="41"/>
      <c r="C327" s="50"/>
      <c r="D327" s="47"/>
      <c r="E327" s="41"/>
      <c r="F327" s="50"/>
      <c r="G327" s="41"/>
      <c r="H327" s="41"/>
      <c r="I327" s="46"/>
      <c r="J327" s="92"/>
      <c r="K327" s="45"/>
      <c r="L327" s="45"/>
      <c r="M327" s="45"/>
      <c r="N327" s="41"/>
    </row>
    <row r="328" spans="1:14" x14ac:dyDescent="0.2">
      <c r="A328" s="41"/>
      <c r="B328" s="41"/>
      <c r="C328" s="50"/>
      <c r="D328" s="47"/>
      <c r="E328" s="41"/>
      <c r="F328" s="50"/>
      <c r="G328" s="41"/>
      <c r="H328" s="41"/>
      <c r="I328" s="46"/>
      <c r="J328" s="92"/>
      <c r="K328" s="45"/>
      <c r="L328" s="45"/>
      <c r="M328" s="45"/>
      <c r="N328" s="41"/>
    </row>
    <row r="329" spans="1:14" x14ac:dyDescent="0.2">
      <c r="A329" s="41"/>
      <c r="B329" s="41"/>
      <c r="C329" s="50"/>
      <c r="D329" s="47"/>
      <c r="E329" s="41"/>
      <c r="F329" s="50"/>
      <c r="G329" s="41"/>
      <c r="H329" s="41"/>
      <c r="I329" s="46"/>
      <c r="J329" s="92"/>
      <c r="K329" s="45"/>
      <c r="L329" s="45"/>
      <c r="M329" s="45"/>
      <c r="N329" s="41"/>
    </row>
    <row r="330" spans="1:14" x14ac:dyDescent="0.2">
      <c r="A330" s="41"/>
      <c r="B330" s="41"/>
      <c r="C330" s="50"/>
      <c r="D330" s="47"/>
      <c r="E330" s="41"/>
      <c r="F330" s="50"/>
      <c r="G330" s="41"/>
      <c r="H330" s="41"/>
      <c r="I330" s="46"/>
      <c r="J330" s="92"/>
      <c r="K330" s="45"/>
      <c r="L330" s="45"/>
      <c r="M330" s="45"/>
      <c r="N330" s="41"/>
    </row>
    <row r="331" spans="1:14" x14ac:dyDescent="0.2">
      <c r="A331" s="41"/>
      <c r="B331" s="41"/>
      <c r="C331" s="50"/>
      <c r="D331" s="47"/>
      <c r="E331" s="41"/>
      <c r="F331" s="50"/>
      <c r="G331" s="41"/>
      <c r="H331" s="41"/>
      <c r="I331" s="46"/>
      <c r="J331" s="92"/>
      <c r="K331" s="45"/>
      <c r="L331" s="45"/>
      <c r="M331" s="45"/>
      <c r="N331" s="41"/>
    </row>
    <row r="332" spans="1:14" x14ac:dyDescent="0.2">
      <c r="A332" s="41"/>
      <c r="B332" s="41"/>
      <c r="C332" s="50"/>
      <c r="D332" s="47"/>
      <c r="E332" s="41"/>
      <c r="F332" s="50"/>
      <c r="G332" s="41"/>
      <c r="H332" s="41"/>
      <c r="I332" s="46"/>
      <c r="J332" s="92"/>
      <c r="K332" s="45"/>
      <c r="L332" s="45"/>
      <c r="M332" s="45"/>
      <c r="N332" s="41"/>
    </row>
    <row r="333" spans="1:14" x14ac:dyDescent="0.2">
      <c r="A333" s="41"/>
      <c r="B333" s="41"/>
      <c r="C333" s="50"/>
      <c r="D333" s="47"/>
      <c r="E333" s="41"/>
      <c r="F333" s="50"/>
      <c r="G333" s="41"/>
      <c r="H333" s="41"/>
      <c r="I333" s="46"/>
      <c r="J333" s="92"/>
      <c r="K333" s="45"/>
      <c r="L333" s="45"/>
      <c r="M333" s="45"/>
      <c r="N333" s="41"/>
    </row>
    <row r="334" spans="1:14" x14ac:dyDescent="0.2">
      <c r="A334" s="41"/>
      <c r="B334" s="41"/>
      <c r="C334" s="50"/>
      <c r="D334" s="47"/>
      <c r="E334" s="41"/>
      <c r="F334" s="50"/>
      <c r="G334" s="41"/>
      <c r="H334" s="41"/>
      <c r="I334" s="46"/>
      <c r="J334" s="92"/>
      <c r="K334" s="45"/>
      <c r="L334" s="45"/>
      <c r="M334" s="45"/>
      <c r="N334" s="41"/>
    </row>
    <row r="335" spans="1:14" x14ac:dyDescent="0.2">
      <c r="A335" s="41"/>
      <c r="B335" s="41"/>
      <c r="C335" s="50"/>
      <c r="D335" s="47"/>
      <c r="E335" s="41"/>
      <c r="F335" s="50"/>
      <c r="G335" s="41"/>
      <c r="H335" s="41"/>
      <c r="I335" s="46"/>
      <c r="J335" s="92"/>
      <c r="K335" s="45"/>
      <c r="L335" s="45"/>
      <c r="M335" s="45"/>
      <c r="N335" s="41"/>
    </row>
    <row r="336" spans="1:14" x14ac:dyDescent="0.2">
      <c r="A336" s="41"/>
      <c r="B336" s="41"/>
      <c r="C336" s="50"/>
      <c r="D336" s="47"/>
      <c r="E336" s="41"/>
      <c r="F336" s="50"/>
      <c r="G336" s="41"/>
      <c r="H336" s="41"/>
      <c r="I336" s="46"/>
      <c r="J336" s="92"/>
      <c r="K336" s="45"/>
      <c r="L336" s="45"/>
      <c r="M336" s="45"/>
      <c r="N336" s="41"/>
    </row>
    <row r="337" spans="1:14" x14ac:dyDescent="0.2">
      <c r="A337" s="41"/>
      <c r="B337" s="41"/>
      <c r="C337" s="50"/>
      <c r="D337" s="47"/>
      <c r="E337" s="41"/>
      <c r="F337" s="50"/>
      <c r="G337" s="41"/>
      <c r="H337" s="41"/>
      <c r="I337" s="46"/>
      <c r="J337" s="92"/>
      <c r="K337" s="45"/>
      <c r="L337" s="45"/>
      <c r="M337" s="45"/>
      <c r="N337" s="41"/>
    </row>
    <row r="338" spans="1:14" x14ac:dyDescent="0.2">
      <c r="A338" s="41"/>
      <c r="B338" s="41"/>
      <c r="C338" s="50"/>
      <c r="D338" s="47"/>
      <c r="E338" s="41"/>
      <c r="F338" s="50"/>
      <c r="G338" s="41"/>
      <c r="H338" s="41"/>
      <c r="I338" s="46"/>
      <c r="J338" s="92"/>
      <c r="K338" s="45"/>
      <c r="L338" s="45"/>
      <c r="M338" s="45"/>
      <c r="N338" s="41"/>
    </row>
    <row r="339" spans="1:14" x14ac:dyDescent="0.2">
      <c r="A339" s="41"/>
      <c r="B339" s="41"/>
      <c r="C339" s="50"/>
      <c r="D339" s="47"/>
      <c r="E339" s="41"/>
      <c r="F339" s="50"/>
      <c r="G339" s="41"/>
      <c r="H339" s="41"/>
      <c r="I339" s="46"/>
      <c r="J339" s="92"/>
      <c r="K339" s="45"/>
      <c r="L339" s="45"/>
      <c r="M339" s="45"/>
      <c r="N339" s="41"/>
    </row>
    <row r="340" spans="1:14" x14ac:dyDescent="0.2">
      <c r="A340" s="41"/>
      <c r="B340" s="41"/>
      <c r="C340" s="50"/>
      <c r="D340" s="47"/>
      <c r="E340" s="41"/>
      <c r="F340" s="50"/>
      <c r="G340" s="41"/>
      <c r="H340" s="41"/>
      <c r="I340" s="46"/>
      <c r="J340" s="92"/>
      <c r="K340" s="45"/>
      <c r="L340" s="45"/>
      <c r="M340" s="45"/>
      <c r="N340" s="41"/>
    </row>
    <row r="341" spans="1:14" x14ac:dyDescent="0.2">
      <c r="A341" s="41"/>
      <c r="B341" s="41"/>
      <c r="C341" s="50"/>
      <c r="D341" s="47"/>
      <c r="E341" s="41"/>
      <c r="F341" s="50"/>
      <c r="G341" s="41"/>
      <c r="H341" s="41"/>
      <c r="I341" s="46"/>
      <c r="J341" s="92"/>
      <c r="K341" s="45"/>
      <c r="L341" s="45"/>
      <c r="M341" s="45"/>
      <c r="N341" s="41"/>
    </row>
    <row r="342" spans="1:14" x14ac:dyDescent="0.2">
      <c r="A342" s="41"/>
      <c r="B342" s="41"/>
      <c r="C342" s="50"/>
      <c r="D342" s="47"/>
      <c r="E342" s="41"/>
      <c r="F342" s="50"/>
      <c r="G342" s="41"/>
      <c r="H342" s="41"/>
      <c r="I342" s="46"/>
      <c r="J342" s="92"/>
      <c r="K342" s="45"/>
      <c r="L342" s="45"/>
      <c r="M342" s="45"/>
      <c r="N342" s="41"/>
    </row>
    <row r="343" spans="1:14" x14ac:dyDescent="0.2">
      <c r="A343" s="41"/>
      <c r="B343" s="41"/>
      <c r="C343" s="50"/>
      <c r="D343" s="47"/>
      <c r="E343" s="41"/>
      <c r="F343" s="50"/>
      <c r="G343" s="41"/>
      <c r="H343" s="41"/>
      <c r="I343" s="46"/>
      <c r="J343" s="92"/>
      <c r="K343" s="45"/>
      <c r="L343" s="45"/>
      <c r="M343" s="45"/>
      <c r="N343" s="41"/>
    </row>
    <row r="344" spans="1:14" x14ac:dyDescent="0.2">
      <c r="A344" s="41"/>
      <c r="B344" s="41"/>
      <c r="C344" s="50"/>
      <c r="D344" s="47"/>
      <c r="E344" s="41"/>
      <c r="F344" s="50"/>
      <c r="G344" s="41"/>
      <c r="H344" s="41"/>
      <c r="I344" s="46"/>
      <c r="J344" s="92"/>
      <c r="K344" s="45"/>
      <c r="L344" s="45"/>
      <c r="M344" s="45"/>
      <c r="N344" s="41"/>
    </row>
    <row r="345" spans="1:14" x14ac:dyDescent="0.2">
      <c r="A345" s="41"/>
      <c r="B345" s="41"/>
      <c r="C345" s="50"/>
      <c r="D345" s="47"/>
      <c r="E345" s="41"/>
      <c r="F345" s="50"/>
      <c r="G345" s="41"/>
      <c r="H345" s="41"/>
      <c r="I345" s="46"/>
      <c r="J345" s="92"/>
      <c r="K345" s="45"/>
      <c r="L345" s="45"/>
      <c r="M345" s="45"/>
      <c r="N345" s="41"/>
    </row>
    <row r="346" spans="1:14" x14ac:dyDescent="0.2">
      <c r="A346" s="41"/>
      <c r="B346" s="41"/>
      <c r="C346" s="50"/>
      <c r="D346" s="47"/>
      <c r="E346" s="41"/>
      <c r="F346" s="50"/>
      <c r="G346" s="41"/>
      <c r="H346" s="41"/>
      <c r="I346" s="46"/>
      <c r="J346" s="92"/>
      <c r="K346" s="45"/>
      <c r="L346" s="45"/>
      <c r="M346" s="45"/>
      <c r="N346" s="41"/>
    </row>
    <row r="347" spans="1:14" x14ac:dyDescent="0.2">
      <c r="A347" s="41"/>
      <c r="B347" s="41"/>
      <c r="C347" s="50"/>
      <c r="D347" s="47"/>
      <c r="E347" s="41"/>
      <c r="F347" s="50"/>
      <c r="G347" s="41"/>
      <c r="H347" s="41"/>
      <c r="I347" s="46"/>
      <c r="J347" s="92"/>
      <c r="K347" s="45"/>
      <c r="L347" s="45"/>
      <c r="M347" s="45"/>
      <c r="N347" s="41"/>
    </row>
    <row r="348" spans="1:14" x14ac:dyDescent="0.2">
      <c r="A348" s="41"/>
      <c r="B348" s="41"/>
      <c r="C348" s="50"/>
      <c r="D348" s="47"/>
      <c r="E348" s="41"/>
      <c r="F348" s="50"/>
      <c r="G348" s="41"/>
      <c r="H348" s="41"/>
      <c r="I348" s="46"/>
      <c r="J348" s="92"/>
      <c r="K348" s="45"/>
      <c r="L348" s="45"/>
      <c r="M348" s="45"/>
      <c r="N348" s="41"/>
    </row>
    <row r="349" spans="1:14" x14ac:dyDescent="0.2">
      <c r="A349" s="41"/>
      <c r="B349" s="41"/>
      <c r="C349" s="50"/>
      <c r="D349" s="47"/>
      <c r="E349" s="41"/>
      <c r="F349" s="50"/>
      <c r="G349" s="41"/>
      <c r="H349" s="41"/>
      <c r="I349" s="46"/>
      <c r="J349" s="92"/>
      <c r="K349" s="45"/>
      <c r="L349" s="45"/>
      <c r="M349" s="45"/>
      <c r="N349" s="41"/>
    </row>
    <row r="350" spans="1:14" x14ac:dyDescent="0.2">
      <c r="A350" s="41"/>
      <c r="B350" s="41"/>
      <c r="C350" s="50"/>
      <c r="D350" s="47"/>
      <c r="E350" s="41"/>
      <c r="F350" s="50"/>
      <c r="G350" s="41"/>
      <c r="H350" s="41"/>
      <c r="I350" s="46"/>
      <c r="J350" s="92"/>
      <c r="K350" s="45"/>
      <c r="L350" s="45"/>
      <c r="M350" s="45"/>
      <c r="N350" s="41"/>
    </row>
    <row r="351" spans="1:14" x14ac:dyDescent="0.2">
      <c r="A351" s="41"/>
      <c r="B351" s="41"/>
      <c r="C351" s="50"/>
      <c r="D351" s="47"/>
      <c r="E351" s="41"/>
      <c r="F351" s="50"/>
      <c r="G351" s="41"/>
      <c r="H351" s="41"/>
      <c r="I351" s="46"/>
      <c r="J351" s="92"/>
      <c r="K351" s="45"/>
      <c r="L351" s="45"/>
      <c r="M351" s="45"/>
      <c r="N351" s="41"/>
    </row>
    <row r="352" spans="1:14" x14ac:dyDescent="0.2">
      <c r="A352" s="41"/>
      <c r="B352" s="41"/>
      <c r="C352" s="50"/>
      <c r="D352" s="47"/>
      <c r="E352" s="41"/>
      <c r="F352" s="50"/>
      <c r="G352" s="41"/>
      <c r="H352" s="41"/>
      <c r="I352" s="46"/>
      <c r="J352" s="92"/>
      <c r="K352" s="45"/>
      <c r="L352" s="45"/>
      <c r="M352" s="45"/>
      <c r="N352" s="41"/>
    </row>
    <row r="353" spans="1:14" x14ac:dyDescent="0.2">
      <c r="A353" s="41"/>
      <c r="B353" s="41"/>
      <c r="C353" s="50"/>
      <c r="D353" s="47"/>
      <c r="E353" s="41"/>
      <c r="F353" s="50"/>
      <c r="G353" s="41"/>
      <c r="H353" s="41"/>
      <c r="I353" s="46"/>
      <c r="J353" s="92"/>
      <c r="K353" s="45"/>
      <c r="L353" s="45"/>
      <c r="M353" s="45"/>
      <c r="N353" s="41"/>
    </row>
    <row r="354" spans="1:14" x14ac:dyDescent="0.2">
      <c r="A354" s="41"/>
      <c r="B354" s="41"/>
      <c r="C354" s="50"/>
      <c r="D354" s="47"/>
      <c r="E354" s="41"/>
      <c r="F354" s="50"/>
      <c r="G354" s="41"/>
      <c r="H354" s="41"/>
      <c r="I354" s="46"/>
      <c r="J354" s="92"/>
      <c r="K354" s="45"/>
      <c r="L354" s="45"/>
      <c r="M354" s="45"/>
      <c r="N354" s="41"/>
    </row>
    <row r="355" spans="1:14" x14ac:dyDescent="0.2">
      <c r="A355" s="41"/>
      <c r="B355" s="41"/>
      <c r="C355" s="50"/>
      <c r="D355" s="47"/>
      <c r="E355" s="41"/>
      <c r="F355" s="50"/>
      <c r="G355" s="41"/>
      <c r="H355" s="41"/>
      <c r="I355" s="46"/>
      <c r="J355" s="92"/>
      <c r="K355" s="45"/>
      <c r="L355" s="45"/>
      <c r="M355" s="45"/>
      <c r="N355" s="41"/>
    </row>
    <row r="356" spans="1:14" x14ac:dyDescent="0.2">
      <c r="A356" s="41"/>
      <c r="B356" s="41"/>
      <c r="C356" s="50"/>
      <c r="D356" s="47"/>
      <c r="E356" s="41"/>
      <c r="F356" s="50"/>
      <c r="G356" s="41"/>
      <c r="H356" s="41"/>
      <c r="I356" s="46"/>
      <c r="J356" s="92"/>
      <c r="K356" s="45"/>
      <c r="L356" s="45"/>
      <c r="M356" s="45"/>
      <c r="N356" s="41"/>
    </row>
    <row r="357" spans="1:14" x14ac:dyDescent="0.2">
      <c r="A357" s="41"/>
      <c r="B357" s="41"/>
      <c r="C357" s="50"/>
      <c r="D357" s="47"/>
      <c r="E357" s="41"/>
      <c r="F357" s="50"/>
      <c r="G357" s="41"/>
      <c r="H357" s="41"/>
      <c r="I357" s="46"/>
      <c r="J357" s="92"/>
      <c r="K357" s="45"/>
      <c r="L357" s="45"/>
      <c r="M357" s="45"/>
      <c r="N357" s="41"/>
    </row>
    <row r="358" spans="1:14" x14ac:dyDescent="0.2">
      <c r="A358" s="41"/>
      <c r="B358" s="41"/>
      <c r="C358" s="50"/>
      <c r="D358" s="47"/>
      <c r="E358" s="41"/>
      <c r="F358" s="50"/>
      <c r="G358" s="41"/>
      <c r="H358" s="41"/>
      <c r="I358" s="46"/>
      <c r="J358" s="92"/>
      <c r="K358" s="45"/>
      <c r="L358" s="45"/>
      <c r="M358" s="45"/>
      <c r="N358" s="41"/>
    </row>
    <row r="359" spans="1:14" x14ac:dyDescent="0.2">
      <c r="A359" s="41"/>
      <c r="B359" s="41"/>
      <c r="C359" s="50"/>
      <c r="D359" s="47"/>
      <c r="E359" s="41"/>
      <c r="F359" s="50"/>
      <c r="G359" s="41"/>
      <c r="H359" s="41"/>
      <c r="I359" s="46"/>
      <c r="J359" s="92"/>
      <c r="K359" s="45"/>
      <c r="L359" s="45"/>
      <c r="M359" s="45"/>
      <c r="N359" s="41"/>
    </row>
    <row r="360" spans="1:14" x14ac:dyDescent="0.2">
      <c r="A360" s="41"/>
      <c r="B360" s="41"/>
      <c r="C360" s="50"/>
      <c r="D360" s="47"/>
      <c r="E360" s="41"/>
      <c r="F360" s="50"/>
      <c r="G360" s="41"/>
      <c r="H360" s="41"/>
      <c r="I360" s="46"/>
      <c r="J360" s="92"/>
      <c r="K360" s="45"/>
      <c r="L360" s="45"/>
      <c r="M360" s="45"/>
      <c r="N360" s="41"/>
    </row>
    <row r="361" spans="1:14" x14ac:dyDescent="0.2">
      <c r="A361" s="41"/>
      <c r="B361" s="41"/>
      <c r="C361" s="50"/>
      <c r="D361" s="47"/>
      <c r="E361" s="41"/>
      <c r="F361" s="50"/>
      <c r="G361" s="41"/>
      <c r="H361" s="41"/>
      <c r="I361" s="46"/>
      <c r="J361" s="92"/>
      <c r="K361" s="45"/>
      <c r="L361" s="45"/>
      <c r="M361" s="45"/>
      <c r="N361" s="41"/>
    </row>
    <row r="362" spans="1:14" x14ac:dyDescent="0.2">
      <c r="A362" s="41"/>
      <c r="B362" s="41"/>
      <c r="C362" s="50"/>
      <c r="D362" s="47"/>
      <c r="E362" s="41"/>
      <c r="F362" s="50"/>
      <c r="G362" s="41"/>
      <c r="H362" s="41"/>
      <c r="I362" s="46"/>
      <c r="J362" s="92"/>
      <c r="K362" s="45"/>
      <c r="L362" s="45"/>
      <c r="M362" s="45"/>
      <c r="N362" s="41"/>
    </row>
    <row r="363" spans="1:14" x14ac:dyDescent="0.2">
      <c r="A363" s="41"/>
      <c r="B363" s="41"/>
      <c r="C363" s="50"/>
      <c r="D363" s="47"/>
      <c r="E363" s="41"/>
      <c r="F363" s="50"/>
      <c r="G363" s="41"/>
      <c r="H363" s="41"/>
      <c r="I363" s="46"/>
      <c r="J363" s="92"/>
      <c r="K363" s="45"/>
      <c r="L363" s="45"/>
      <c r="M363" s="45"/>
      <c r="N363" s="41"/>
    </row>
    <row r="364" spans="1:14" x14ac:dyDescent="0.2">
      <c r="A364" s="41"/>
      <c r="B364" s="41"/>
      <c r="C364" s="50"/>
      <c r="D364" s="47"/>
      <c r="E364" s="41"/>
      <c r="F364" s="50"/>
      <c r="G364" s="41"/>
      <c r="H364" s="41"/>
      <c r="I364" s="46"/>
      <c r="J364" s="92"/>
      <c r="K364" s="45"/>
      <c r="L364" s="45"/>
      <c r="M364" s="45"/>
      <c r="N364" s="41"/>
    </row>
    <row r="365" spans="1:14" x14ac:dyDescent="0.2">
      <c r="A365" s="41"/>
      <c r="B365" s="41"/>
      <c r="C365" s="50"/>
      <c r="D365" s="47"/>
      <c r="E365" s="41"/>
      <c r="F365" s="50"/>
      <c r="G365" s="41"/>
      <c r="H365" s="41"/>
      <c r="I365" s="46"/>
      <c r="J365" s="92"/>
      <c r="K365" s="45"/>
      <c r="L365" s="45"/>
      <c r="M365" s="45"/>
      <c r="N365" s="41"/>
    </row>
    <row r="366" spans="1:14" x14ac:dyDescent="0.2">
      <c r="A366" s="41"/>
      <c r="B366" s="41"/>
      <c r="C366" s="50"/>
      <c r="D366" s="47"/>
      <c r="E366" s="41"/>
      <c r="F366" s="50"/>
      <c r="G366" s="41"/>
      <c r="H366" s="41"/>
      <c r="I366" s="46"/>
      <c r="J366" s="92"/>
      <c r="K366" s="45"/>
      <c r="L366" s="45"/>
      <c r="M366" s="45"/>
      <c r="N366" s="41"/>
    </row>
    <row r="367" spans="1:14" x14ac:dyDescent="0.2">
      <c r="A367" s="41"/>
      <c r="B367" s="41"/>
      <c r="C367" s="50"/>
      <c r="D367" s="47"/>
      <c r="E367" s="41"/>
      <c r="F367" s="50"/>
      <c r="G367" s="41"/>
      <c r="H367" s="41"/>
      <c r="I367" s="46"/>
      <c r="J367" s="92"/>
      <c r="K367" s="45"/>
      <c r="L367" s="45"/>
      <c r="M367" s="45"/>
      <c r="N367" s="41"/>
    </row>
    <row r="368" spans="1:14" x14ac:dyDescent="0.2">
      <c r="A368" s="41"/>
      <c r="B368" s="41"/>
      <c r="C368" s="50"/>
      <c r="D368" s="47"/>
      <c r="E368" s="41"/>
      <c r="F368" s="50"/>
      <c r="G368" s="41"/>
      <c r="H368" s="41"/>
      <c r="I368" s="46"/>
      <c r="J368" s="92"/>
      <c r="K368" s="45"/>
      <c r="L368" s="45"/>
      <c r="M368" s="45"/>
      <c r="N368" s="41"/>
    </row>
    <row r="369" spans="1:14" x14ac:dyDescent="0.2">
      <c r="A369" s="41"/>
      <c r="B369" s="41"/>
      <c r="C369" s="50"/>
      <c r="D369" s="47"/>
      <c r="E369" s="41"/>
      <c r="F369" s="50"/>
      <c r="G369" s="41"/>
      <c r="H369" s="41"/>
      <c r="I369" s="46"/>
      <c r="J369" s="92"/>
      <c r="K369" s="45"/>
      <c r="L369" s="45"/>
      <c r="M369" s="45"/>
      <c r="N369" s="41"/>
    </row>
    <row r="370" spans="1:14" x14ac:dyDescent="0.2">
      <c r="A370" s="41"/>
      <c r="B370" s="41"/>
      <c r="C370" s="50"/>
      <c r="D370" s="47"/>
      <c r="E370" s="41"/>
      <c r="F370" s="50"/>
      <c r="G370" s="41"/>
      <c r="H370" s="41"/>
      <c r="I370" s="46"/>
      <c r="J370" s="92"/>
      <c r="K370" s="45"/>
      <c r="L370" s="45"/>
      <c r="M370" s="45"/>
      <c r="N370" s="41"/>
    </row>
    <row r="371" spans="1:14" x14ac:dyDescent="0.2">
      <c r="A371" s="41"/>
      <c r="B371" s="41"/>
      <c r="C371" s="50"/>
      <c r="D371" s="47"/>
      <c r="E371" s="41"/>
      <c r="F371" s="50"/>
      <c r="G371" s="41"/>
      <c r="H371" s="41"/>
      <c r="I371" s="46"/>
      <c r="J371" s="92"/>
      <c r="K371" s="45"/>
      <c r="L371" s="45"/>
      <c r="M371" s="45"/>
      <c r="N371" s="41"/>
    </row>
    <row r="372" spans="1:14" x14ac:dyDescent="0.2">
      <c r="A372" s="41"/>
      <c r="B372" s="41"/>
      <c r="C372" s="50"/>
      <c r="D372" s="47"/>
      <c r="E372" s="41"/>
      <c r="F372" s="50"/>
      <c r="G372" s="41"/>
      <c r="H372" s="41"/>
      <c r="I372" s="46"/>
      <c r="J372" s="92"/>
      <c r="K372" s="45"/>
      <c r="L372" s="45"/>
      <c r="M372" s="45"/>
      <c r="N372" s="41"/>
    </row>
    <row r="373" spans="1:14" x14ac:dyDescent="0.2">
      <c r="A373" s="41"/>
      <c r="B373" s="41"/>
      <c r="C373" s="50"/>
      <c r="D373" s="47"/>
      <c r="E373" s="41"/>
      <c r="F373" s="50"/>
      <c r="G373" s="41"/>
      <c r="H373" s="41"/>
      <c r="I373" s="46"/>
      <c r="J373" s="92"/>
      <c r="K373" s="45"/>
      <c r="L373" s="45"/>
      <c r="M373" s="45"/>
      <c r="N373" s="41"/>
    </row>
    <row r="374" spans="1:14" x14ac:dyDescent="0.2">
      <c r="A374" s="41"/>
      <c r="B374" s="41"/>
      <c r="C374" s="50"/>
      <c r="D374" s="47"/>
      <c r="E374" s="41"/>
      <c r="F374" s="50"/>
      <c r="G374" s="41"/>
      <c r="H374" s="41"/>
      <c r="I374" s="46"/>
      <c r="J374" s="92"/>
      <c r="K374" s="45"/>
      <c r="L374" s="45"/>
      <c r="M374" s="45"/>
      <c r="N374" s="41"/>
    </row>
    <row r="375" spans="1:14" x14ac:dyDescent="0.2">
      <c r="A375" s="41"/>
      <c r="B375" s="41"/>
      <c r="C375" s="50"/>
      <c r="D375" s="47"/>
      <c r="E375" s="41"/>
      <c r="F375" s="50"/>
      <c r="G375" s="41"/>
      <c r="H375" s="41"/>
      <c r="I375" s="46"/>
      <c r="J375" s="92"/>
      <c r="K375" s="45"/>
      <c r="L375" s="45"/>
      <c r="M375" s="45"/>
      <c r="N375" s="41"/>
    </row>
    <row r="376" spans="1:14" x14ac:dyDescent="0.2">
      <c r="A376" s="41"/>
      <c r="B376" s="41"/>
      <c r="C376" s="50"/>
      <c r="D376" s="47"/>
      <c r="E376" s="41"/>
      <c r="F376" s="50"/>
      <c r="G376" s="41"/>
      <c r="H376" s="41"/>
      <c r="I376" s="46"/>
      <c r="J376" s="92"/>
      <c r="K376" s="45"/>
      <c r="L376" s="45"/>
      <c r="M376" s="45"/>
      <c r="N376" s="41"/>
    </row>
    <row r="377" spans="1:14" x14ac:dyDescent="0.2">
      <c r="A377" s="41"/>
      <c r="B377" s="41"/>
      <c r="C377" s="50"/>
      <c r="D377" s="47"/>
      <c r="E377" s="41"/>
      <c r="F377" s="50"/>
      <c r="G377" s="41"/>
      <c r="H377" s="41"/>
      <c r="I377" s="46"/>
      <c r="J377" s="92"/>
      <c r="K377" s="45"/>
      <c r="L377" s="45"/>
      <c r="M377" s="45"/>
      <c r="N377" s="41"/>
    </row>
    <row r="378" spans="1:14" x14ac:dyDescent="0.2">
      <c r="A378" s="41"/>
      <c r="B378" s="26"/>
      <c r="C378" s="51"/>
      <c r="D378" s="47"/>
      <c r="E378" s="41"/>
      <c r="F378" s="50"/>
      <c r="G378" s="41"/>
      <c r="H378" s="41"/>
      <c r="I378" s="46"/>
      <c r="J378" s="92"/>
      <c r="K378" s="45"/>
      <c r="L378" s="45"/>
      <c r="M378" s="45"/>
      <c r="N378" s="41"/>
    </row>
    <row r="379" spans="1:14" x14ac:dyDescent="0.2">
      <c r="A379" s="41"/>
      <c r="B379" s="26"/>
      <c r="C379" s="51"/>
      <c r="D379" s="47"/>
      <c r="E379" s="41"/>
      <c r="F379" s="50"/>
      <c r="G379" s="41"/>
      <c r="H379" s="41"/>
      <c r="I379" s="46"/>
      <c r="J379" s="92"/>
      <c r="K379" s="45"/>
      <c r="L379" s="45"/>
      <c r="M379" s="45"/>
      <c r="N379" s="41"/>
    </row>
    <row r="380" spans="1:14" x14ac:dyDescent="0.2">
      <c r="A380" s="41"/>
      <c r="B380" s="26"/>
      <c r="C380" s="51"/>
      <c r="D380" s="47"/>
      <c r="E380" s="41"/>
      <c r="F380" s="50"/>
      <c r="G380" s="41"/>
      <c r="H380" s="41"/>
      <c r="I380" s="46"/>
      <c r="J380" s="92"/>
      <c r="K380" s="45"/>
      <c r="L380" s="45"/>
      <c r="M380" s="45"/>
      <c r="N380" s="41"/>
    </row>
    <row r="381" spans="1:14" x14ac:dyDescent="0.2">
      <c r="A381" s="41"/>
      <c r="B381" s="26"/>
      <c r="C381" s="51"/>
      <c r="D381" s="47"/>
      <c r="E381" s="41"/>
      <c r="F381" s="50"/>
      <c r="G381" s="41"/>
      <c r="H381" s="41"/>
      <c r="I381" s="46"/>
      <c r="J381" s="92"/>
      <c r="K381" s="45"/>
      <c r="L381" s="45"/>
      <c r="M381" s="45"/>
      <c r="N381" s="41"/>
    </row>
    <row r="382" spans="1:14" x14ac:dyDescent="0.2">
      <c r="A382" s="41"/>
      <c r="B382" s="26"/>
      <c r="C382" s="51"/>
      <c r="D382" s="47"/>
      <c r="E382" s="41"/>
      <c r="F382" s="50"/>
      <c r="G382" s="41"/>
      <c r="H382" s="41"/>
      <c r="I382" s="46"/>
      <c r="J382" s="92"/>
      <c r="K382" s="45"/>
      <c r="L382" s="45"/>
      <c r="M382" s="45"/>
      <c r="N382" s="41"/>
    </row>
    <row r="383" spans="1:14" x14ac:dyDescent="0.2">
      <c r="A383" s="41"/>
      <c r="B383" s="26"/>
      <c r="C383" s="51"/>
      <c r="D383" s="47"/>
      <c r="E383" s="41"/>
      <c r="F383" s="50"/>
      <c r="G383" s="41"/>
      <c r="H383" s="41"/>
      <c r="I383" s="46"/>
      <c r="J383" s="92"/>
      <c r="K383" s="45"/>
      <c r="L383" s="45"/>
      <c r="M383" s="45"/>
      <c r="N383" s="41"/>
    </row>
    <row r="384" spans="1:14" x14ac:dyDescent="0.2">
      <c r="A384" s="41"/>
      <c r="B384" s="26"/>
      <c r="C384" s="51"/>
      <c r="D384" s="47"/>
      <c r="E384" s="41"/>
      <c r="F384" s="50"/>
      <c r="G384" s="41"/>
      <c r="H384" s="41"/>
      <c r="I384" s="46"/>
      <c r="J384" s="92"/>
      <c r="K384" s="45"/>
      <c r="L384" s="45"/>
      <c r="M384" s="45"/>
      <c r="N384" s="41"/>
    </row>
    <row r="385" spans="1:14" x14ac:dyDescent="0.2">
      <c r="A385" s="41"/>
      <c r="B385" s="26"/>
      <c r="C385" s="51"/>
      <c r="D385" s="47"/>
      <c r="E385" s="41"/>
      <c r="F385" s="50"/>
      <c r="G385" s="41"/>
      <c r="H385" s="41"/>
      <c r="I385" s="46"/>
      <c r="J385" s="92"/>
      <c r="K385" s="45"/>
      <c r="L385" s="45"/>
      <c r="M385" s="45"/>
      <c r="N385" s="41"/>
    </row>
    <row r="386" spans="1:14" x14ac:dyDescent="0.2">
      <c r="A386" s="41"/>
      <c r="B386" s="26"/>
      <c r="C386" s="51"/>
      <c r="D386" s="47"/>
      <c r="E386" s="41"/>
      <c r="F386" s="50"/>
      <c r="G386" s="41"/>
      <c r="H386" s="41"/>
      <c r="I386" s="46"/>
      <c r="J386" s="92"/>
      <c r="K386" s="45"/>
      <c r="L386" s="45"/>
      <c r="M386" s="45"/>
      <c r="N386" s="41"/>
    </row>
    <row r="387" spans="1:14" x14ac:dyDescent="0.2">
      <c r="A387" s="41"/>
      <c r="B387" s="26"/>
      <c r="C387" s="51"/>
      <c r="D387" s="47"/>
      <c r="E387" s="41"/>
      <c r="F387" s="50"/>
      <c r="G387" s="41"/>
      <c r="H387" s="41"/>
      <c r="I387" s="46"/>
      <c r="J387" s="92"/>
      <c r="K387" s="45"/>
      <c r="L387" s="45"/>
      <c r="M387" s="45"/>
      <c r="N387" s="41"/>
    </row>
    <row r="388" spans="1:14" x14ac:dyDescent="0.2">
      <c r="A388" s="41"/>
      <c r="B388" s="26"/>
      <c r="C388" s="51"/>
      <c r="D388" s="47"/>
      <c r="E388" s="41"/>
      <c r="F388" s="50"/>
      <c r="G388" s="41"/>
      <c r="H388" s="41"/>
      <c r="I388" s="46"/>
      <c r="J388" s="92"/>
      <c r="K388" s="45"/>
      <c r="L388" s="45"/>
      <c r="M388" s="45"/>
      <c r="N388" s="41"/>
    </row>
    <row r="389" spans="1:14" x14ac:dyDescent="0.2">
      <c r="A389" s="41"/>
      <c r="B389" s="26"/>
      <c r="C389" s="51"/>
      <c r="D389" s="47"/>
      <c r="E389" s="41"/>
      <c r="F389" s="50"/>
      <c r="G389" s="41"/>
      <c r="H389" s="41"/>
      <c r="I389" s="46"/>
      <c r="J389" s="92"/>
      <c r="K389" s="45"/>
      <c r="L389" s="45"/>
      <c r="M389" s="45"/>
      <c r="N389" s="41"/>
    </row>
    <row r="390" spans="1:14" x14ac:dyDescent="0.2">
      <c r="A390" s="41"/>
      <c r="B390" s="26"/>
      <c r="C390" s="51"/>
      <c r="D390" s="47"/>
      <c r="E390" s="41"/>
      <c r="F390" s="50"/>
      <c r="G390" s="41"/>
      <c r="H390" s="41"/>
      <c r="I390" s="46"/>
      <c r="J390" s="92"/>
      <c r="K390" s="45"/>
      <c r="L390" s="45"/>
      <c r="M390" s="45"/>
      <c r="N390" s="41"/>
    </row>
    <row r="391" spans="1:14" x14ac:dyDescent="0.2">
      <c r="A391" s="41"/>
      <c r="B391" s="26"/>
      <c r="C391" s="51"/>
      <c r="D391" s="47"/>
      <c r="E391" s="41"/>
      <c r="F391" s="50"/>
      <c r="G391" s="41"/>
      <c r="H391" s="41"/>
      <c r="I391" s="46"/>
      <c r="J391" s="92"/>
      <c r="K391" s="45"/>
      <c r="L391" s="45"/>
      <c r="M391" s="45"/>
      <c r="N391" s="41"/>
    </row>
    <row r="392" spans="1:14" x14ac:dyDescent="0.2">
      <c r="A392" s="41"/>
      <c r="B392" s="26"/>
      <c r="C392" s="51"/>
      <c r="D392" s="47"/>
      <c r="E392" s="41"/>
      <c r="F392" s="50"/>
      <c r="G392" s="41"/>
      <c r="H392" s="41"/>
      <c r="I392" s="46"/>
      <c r="J392" s="92"/>
      <c r="K392" s="45"/>
      <c r="L392" s="45"/>
      <c r="M392" s="45"/>
      <c r="N392" s="41"/>
    </row>
    <row r="393" spans="1:14" x14ac:dyDescent="0.2">
      <c r="A393" s="41"/>
      <c r="B393" s="26"/>
      <c r="C393" s="51"/>
      <c r="D393" s="47"/>
      <c r="E393" s="41"/>
      <c r="F393" s="50"/>
      <c r="G393" s="41"/>
      <c r="H393" s="41"/>
      <c r="I393" s="46"/>
      <c r="J393" s="92"/>
      <c r="K393" s="45"/>
      <c r="L393" s="45"/>
      <c r="M393" s="45"/>
      <c r="N393" s="41"/>
    </row>
    <row r="394" spans="1:14" x14ac:dyDescent="0.2">
      <c r="A394" s="41"/>
      <c r="B394" s="26"/>
      <c r="C394" s="51"/>
      <c r="D394" s="47"/>
      <c r="E394" s="41"/>
      <c r="F394" s="50"/>
      <c r="G394" s="41"/>
      <c r="H394" s="41"/>
      <c r="I394" s="46"/>
      <c r="J394" s="92"/>
      <c r="K394" s="45"/>
      <c r="L394" s="45"/>
      <c r="M394" s="45"/>
      <c r="N394" s="41"/>
    </row>
    <row r="395" spans="1:14" x14ac:dyDescent="0.2">
      <c r="A395" s="41"/>
      <c r="B395" s="26"/>
      <c r="C395" s="51"/>
      <c r="D395" s="47"/>
      <c r="E395" s="41"/>
      <c r="F395" s="50"/>
      <c r="G395" s="41"/>
      <c r="H395" s="41"/>
      <c r="I395" s="46"/>
      <c r="J395" s="92"/>
      <c r="K395" s="45"/>
      <c r="L395" s="45"/>
      <c r="M395" s="45"/>
      <c r="N395" s="41"/>
    </row>
    <row r="396" spans="1:14" x14ac:dyDescent="0.2">
      <c r="A396" s="41"/>
      <c r="B396" s="26"/>
      <c r="C396" s="51"/>
      <c r="D396" s="47"/>
      <c r="E396" s="41"/>
      <c r="F396" s="50"/>
      <c r="G396" s="41"/>
      <c r="H396" s="41"/>
      <c r="I396" s="46"/>
      <c r="J396" s="92"/>
      <c r="K396" s="45"/>
      <c r="L396" s="45"/>
      <c r="M396" s="45"/>
      <c r="N396" s="41"/>
    </row>
    <row r="397" spans="1:14" x14ac:dyDescent="0.2">
      <c r="A397" s="41"/>
      <c r="B397" s="26"/>
      <c r="C397" s="51"/>
      <c r="D397" s="47"/>
      <c r="E397" s="41"/>
      <c r="F397" s="50"/>
      <c r="G397" s="41"/>
      <c r="H397" s="41"/>
      <c r="I397" s="46"/>
      <c r="J397" s="92"/>
      <c r="K397" s="45"/>
      <c r="L397" s="45"/>
      <c r="M397" s="45"/>
      <c r="N397" s="41"/>
    </row>
    <row r="398" spans="1:14" x14ac:dyDescent="0.2">
      <c r="A398" s="41"/>
      <c r="B398" s="26"/>
      <c r="C398" s="51"/>
      <c r="D398" s="47"/>
      <c r="E398" s="41"/>
      <c r="F398" s="50"/>
      <c r="G398" s="41"/>
      <c r="H398" s="41"/>
      <c r="I398" s="46"/>
      <c r="J398" s="92"/>
      <c r="K398" s="45"/>
      <c r="L398" s="45"/>
      <c r="M398" s="45"/>
      <c r="N398" s="41"/>
    </row>
    <row r="399" spans="1:14" x14ac:dyDescent="0.2">
      <c r="A399" s="41"/>
      <c r="B399" s="26"/>
      <c r="C399" s="51"/>
      <c r="D399" s="47"/>
      <c r="E399" s="41"/>
      <c r="F399" s="50"/>
      <c r="G399" s="41"/>
      <c r="H399" s="41"/>
      <c r="I399" s="46"/>
      <c r="J399" s="92"/>
      <c r="K399" s="45"/>
      <c r="L399" s="45"/>
      <c r="M399" s="45"/>
      <c r="N399" s="41"/>
    </row>
    <row r="400" spans="1:14" x14ac:dyDescent="0.2">
      <c r="A400" s="41"/>
      <c r="B400" s="26"/>
      <c r="C400" s="51"/>
      <c r="D400" s="47"/>
      <c r="E400" s="41"/>
      <c r="F400" s="50"/>
      <c r="G400" s="41"/>
      <c r="H400" s="41"/>
      <c r="I400" s="46"/>
      <c r="J400" s="92"/>
      <c r="K400" s="45"/>
      <c r="L400" s="45"/>
      <c r="M400" s="45"/>
      <c r="N400" s="41"/>
    </row>
    <row r="401" spans="1:14" x14ac:dyDescent="0.2">
      <c r="A401" s="41"/>
      <c r="B401" s="26"/>
      <c r="C401" s="51"/>
      <c r="D401" s="47"/>
      <c r="E401" s="41"/>
      <c r="F401" s="50"/>
      <c r="G401" s="41"/>
      <c r="H401" s="41"/>
      <c r="I401" s="46"/>
      <c r="J401" s="92"/>
      <c r="K401" s="45"/>
      <c r="L401" s="45"/>
      <c r="M401" s="45"/>
      <c r="N401" s="41"/>
    </row>
    <row r="402" spans="1:14" x14ac:dyDescent="0.2">
      <c r="A402" s="41"/>
      <c r="B402" s="26"/>
      <c r="C402" s="51"/>
      <c r="D402" s="47"/>
      <c r="E402" s="41"/>
      <c r="F402" s="50"/>
      <c r="G402" s="41"/>
      <c r="H402" s="41"/>
      <c r="I402" s="46"/>
      <c r="J402" s="92"/>
      <c r="K402" s="45"/>
      <c r="L402" s="45"/>
      <c r="M402" s="45"/>
      <c r="N402" s="41"/>
    </row>
    <row r="403" spans="1:14" x14ac:dyDescent="0.2">
      <c r="A403" s="41"/>
      <c r="B403" s="26"/>
      <c r="C403" s="51"/>
      <c r="D403" s="47"/>
      <c r="E403" s="41"/>
      <c r="F403" s="50"/>
      <c r="G403" s="41"/>
      <c r="H403" s="41"/>
      <c r="I403" s="46"/>
      <c r="J403" s="92"/>
      <c r="K403" s="45"/>
      <c r="L403" s="45"/>
      <c r="M403" s="45"/>
      <c r="N403" s="41"/>
    </row>
    <row r="404" spans="1:14" x14ac:dyDescent="0.2">
      <c r="A404" s="41"/>
      <c r="B404" s="26"/>
      <c r="C404" s="51"/>
      <c r="D404" s="47"/>
      <c r="E404" s="41"/>
      <c r="F404" s="50"/>
      <c r="G404" s="41"/>
      <c r="H404" s="41"/>
      <c r="I404" s="46"/>
      <c r="J404" s="92"/>
      <c r="K404" s="45"/>
      <c r="L404" s="45"/>
      <c r="M404" s="45"/>
      <c r="N404" s="41"/>
    </row>
    <row r="405" spans="1:14" x14ac:dyDescent="0.2">
      <c r="A405" s="41"/>
      <c r="B405" s="26"/>
      <c r="C405" s="51"/>
      <c r="D405" s="47"/>
      <c r="E405" s="41"/>
      <c r="F405" s="50"/>
      <c r="G405" s="41"/>
      <c r="H405" s="41"/>
      <c r="I405" s="46"/>
      <c r="J405" s="92"/>
      <c r="K405" s="45"/>
      <c r="L405" s="45"/>
      <c r="M405" s="45"/>
      <c r="N405" s="41"/>
    </row>
    <row r="406" spans="1:14" x14ac:dyDescent="0.2">
      <c r="A406" s="41"/>
      <c r="B406" s="26"/>
      <c r="C406" s="51"/>
      <c r="D406" s="47"/>
      <c r="E406" s="41"/>
      <c r="F406" s="50"/>
      <c r="G406" s="41"/>
      <c r="H406" s="41"/>
      <c r="I406" s="46"/>
      <c r="J406" s="92"/>
      <c r="K406" s="45"/>
      <c r="L406" s="45"/>
      <c r="M406" s="45"/>
      <c r="N406" s="41"/>
    </row>
    <row r="407" spans="1:14" x14ac:dyDescent="0.2">
      <c r="A407" s="41"/>
      <c r="B407" s="26"/>
      <c r="C407" s="51"/>
      <c r="D407" s="47"/>
      <c r="E407" s="41"/>
      <c r="F407" s="50"/>
      <c r="G407" s="41"/>
      <c r="H407" s="41"/>
      <c r="I407" s="46"/>
      <c r="J407" s="92"/>
      <c r="K407" s="45"/>
      <c r="L407" s="45"/>
      <c r="M407" s="45"/>
      <c r="N407" s="41"/>
    </row>
    <row r="408" spans="1:14" x14ac:dyDescent="0.2">
      <c r="A408" s="41"/>
      <c r="B408" s="26"/>
      <c r="C408" s="51"/>
      <c r="D408" s="47"/>
      <c r="E408" s="41"/>
      <c r="F408" s="50"/>
      <c r="G408" s="41"/>
      <c r="H408" s="41"/>
      <c r="I408" s="46"/>
      <c r="J408" s="92"/>
      <c r="K408" s="45"/>
      <c r="L408" s="45"/>
      <c r="M408" s="45"/>
      <c r="N408" s="41"/>
    </row>
    <row r="409" spans="1:14" x14ac:dyDescent="0.2">
      <c r="A409" s="41"/>
      <c r="B409" s="26"/>
      <c r="C409" s="51"/>
      <c r="D409" s="47"/>
      <c r="E409" s="41"/>
      <c r="F409" s="50"/>
      <c r="G409" s="41"/>
      <c r="H409" s="41"/>
      <c r="I409" s="46"/>
      <c r="J409" s="92"/>
      <c r="K409" s="45"/>
      <c r="L409" s="45"/>
      <c r="M409" s="45"/>
      <c r="N409" s="41"/>
    </row>
    <row r="410" spans="1:14" x14ac:dyDescent="0.2">
      <c r="A410" s="41"/>
      <c r="B410" s="26"/>
      <c r="C410" s="51"/>
      <c r="D410" s="47"/>
      <c r="E410" s="41"/>
      <c r="F410" s="50"/>
      <c r="G410" s="41"/>
      <c r="H410" s="41"/>
      <c r="I410" s="46"/>
      <c r="J410" s="92"/>
      <c r="K410" s="45"/>
      <c r="L410" s="45"/>
      <c r="M410" s="45"/>
      <c r="N410" s="41"/>
    </row>
    <row r="411" spans="1:14" x14ac:dyDescent="0.2">
      <c r="A411" s="41"/>
      <c r="B411" s="26"/>
      <c r="C411" s="51"/>
      <c r="D411" s="47"/>
      <c r="E411" s="41"/>
      <c r="F411" s="50"/>
      <c r="G411" s="41"/>
      <c r="H411" s="41"/>
      <c r="I411" s="46"/>
      <c r="J411" s="92"/>
      <c r="K411" s="45"/>
      <c r="L411" s="45"/>
      <c r="M411" s="45"/>
      <c r="N411" s="41"/>
    </row>
    <row r="412" spans="1:14" x14ac:dyDescent="0.2">
      <c r="A412" s="41"/>
      <c r="B412" s="26"/>
      <c r="C412" s="51"/>
      <c r="D412" s="47"/>
      <c r="E412" s="41"/>
      <c r="F412" s="50"/>
      <c r="G412" s="41"/>
      <c r="H412" s="41"/>
      <c r="I412" s="46"/>
      <c r="J412" s="92"/>
      <c r="K412" s="45"/>
      <c r="L412" s="45"/>
      <c r="M412" s="45"/>
      <c r="N412" s="41"/>
    </row>
    <row r="413" spans="1:14" x14ac:dyDescent="0.2">
      <c r="A413" s="41"/>
      <c r="B413" s="26"/>
      <c r="C413" s="51"/>
      <c r="D413" s="47"/>
      <c r="E413" s="41"/>
      <c r="F413" s="50"/>
      <c r="G413" s="41"/>
      <c r="H413" s="41"/>
      <c r="I413" s="46"/>
      <c r="J413" s="92"/>
      <c r="K413" s="45"/>
      <c r="L413" s="45"/>
      <c r="M413" s="45"/>
      <c r="N413" s="41"/>
    </row>
    <row r="414" spans="1:14" x14ac:dyDescent="0.2">
      <c r="A414" s="41"/>
      <c r="B414" s="26"/>
      <c r="C414" s="51"/>
      <c r="D414" s="47"/>
      <c r="E414" s="41"/>
      <c r="F414" s="50"/>
      <c r="G414" s="41"/>
      <c r="H414" s="41"/>
      <c r="I414" s="46"/>
      <c r="J414" s="92"/>
      <c r="K414" s="45"/>
      <c r="L414" s="45"/>
      <c r="M414" s="45"/>
      <c r="N414" s="41"/>
    </row>
    <row r="415" spans="1:14" x14ac:dyDescent="0.2">
      <c r="A415" s="41"/>
      <c r="B415" s="26"/>
      <c r="C415" s="51"/>
      <c r="D415" s="47"/>
      <c r="E415" s="41"/>
      <c r="F415" s="50"/>
      <c r="G415" s="41"/>
      <c r="H415" s="41"/>
      <c r="I415" s="46"/>
      <c r="J415" s="92"/>
      <c r="K415" s="45"/>
      <c r="L415" s="45"/>
      <c r="M415" s="45"/>
      <c r="N415" s="41"/>
    </row>
    <row r="416" spans="1:14" x14ac:dyDescent="0.2">
      <c r="A416" s="41"/>
      <c r="B416" s="26"/>
      <c r="C416" s="51"/>
      <c r="D416" s="47"/>
      <c r="E416" s="41"/>
      <c r="F416" s="50"/>
      <c r="G416" s="41"/>
      <c r="H416" s="41"/>
      <c r="I416" s="46"/>
      <c r="J416" s="92"/>
      <c r="K416" s="45"/>
      <c r="L416" s="45"/>
      <c r="M416" s="45"/>
      <c r="N416" s="41"/>
    </row>
    <row r="417" spans="1:14" x14ac:dyDescent="0.2">
      <c r="A417" s="41"/>
      <c r="B417" s="26"/>
      <c r="C417" s="51"/>
      <c r="D417" s="47"/>
      <c r="E417" s="41"/>
      <c r="F417" s="50"/>
      <c r="G417" s="41"/>
      <c r="H417" s="41"/>
      <c r="I417" s="46"/>
      <c r="J417" s="92"/>
      <c r="K417" s="45"/>
      <c r="L417" s="45"/>
      <c r="M417" s="45"/>
      <c r="N417" s="41"/>
    </row>
    <row r="418" spans="1:14" x14ac:dyDescent="0.2">
      <c r="A418" s="41"/>
      <c r="B418" s="26"/>
      <c r="C418" s="51"/>
      <c r="D418" s="47"/>
      <c r="E418" s="41"/>
      <c r="F418" s="50"/>
      <c r="G418" s="41"/>
      <c r="H418" s="41"/>
      <c r="I418" s="46"/>
      <c r="J418" s="92"/>
      <c r="K418" s="45"/>
      <c r="L418" s="45"/>
      <c r="M418" s="45"/>
      <c r="N418" s="41"/>
    </row>
    <row r="419" spans="1:14" x14ac:dyDescent="0.2">
      <c r="A419" s="41"/>
      <c r="B419" s="26"/>
      <c r="C419" s="51"/>
      <c r="D419" s="47"/>
      <c r="E419" s="41"/>
      <c r="F419" s="50"/>
      <c r="G419" s="41"/>
      <c r="H419" s="41"/>
      <c r="I419" s="46"/>
      <c r="J419" s="92"/>
      <c r="K419" s="45"/>
      <c r="L419" s="45"/>
      <c r="M419" s="45"/>
      <c r="N419" s="41"/>
    </row>
    <row r="420" spans="1:14" x14ac:dyDescent="0.2">
      <c r="A420" s="41"/>
      <c r="B420" s="26"/>
      <c r="C420" s="51"/>
      <c r="D420" s="47"/>
      <c r="E420" s="41"/>
      <c r="F420" s="50"/>
      <c r="G420" s="41"/>
      <c r="H420" s="41"/>
      <c r="I420" s="46"/>
      <c r="J420" s="92"/>
      <c r="K420" s="45"/>
      <c r="L420" s="45"/>
      <c r="M420" s="45"/>
      <c r="N420" s="41"/>
    </row>
    <row r="421" spans="1:14" x14ac:dyDescent="0.2">
      <c r="A421" s="41"/>
      <c r="B421" s="26"/>
      <c r="C421" s="51"/>
      <c r="D421" s="47"/>
      <c r="E421" s="41"/>
      <c r="F421" s="50"/>
      <c r="G421" s="41"/>
      <c r="H421" s="41"/>
      <c r="I421" s="46"/>
      <c r="J421" s="92"/>
      <c r="K421" s="45"/>
      <c r="L421" s="45"/>
      <c r="M421" s="45"/>
      <c r="N421" s="41"/>
    </row>
    <row r="422" spans="1:14" x14ac:dyDescent="0.2">
      <c r="A422" s="41"/>
      <c r="B422" s="26"/>
      <c r="C422" s="51"/>
      <c r="D422" s="47"/>
      <c r="E422" s="41"/>
      <c r="F422" s="50"/>
      <c r="G422" s="41"/>
      <c r="H422" s="41"/>
      <c r="I422" s="46"/>
      <c r="J422" s="92"/>
      <c r="K422" s="45"/>
      <c r="L422" s="45"/>
      <c r="M422" s="45"/>
      <c r="N422" s="41"/>
    </row>
    <row r="423" spans="1:14" x14ac:dyDescent="0.2">
      <c r="A423" s="41"/>
      <c r="B423" s="26"/>
      <c r="C423" s="51"/>
      <c r="D423" s="47"/>
      <c r="E423" s="41"/>
      <c r="F423" s="50"/>
      <c r="G423" s="41"/>
      <c r="H423" s="41"/>
      <c r="I423" s="46"/>
      <c r="J423" s="92"/>
      <c r="K423" s="45"/>
      <c r="L423" s="45"/>
      <c r="M423" s="45"/>
      <c r="N423" s="41"/>
    </row>
    <row r="424" spans="1:14" x14ac:dyDescent="0.2">
      <c r="A424" s="41"/>
      <c r="B424" s="26"/>
      <c r="C424" s="51"/>
      <c r="D424" s="47"/>
      <c r="E424" s="41"/>
      <c r="F424" s="50"/>
      <c r="G424" s="41"/>
      <c r="H424" s="41"/>
      <c r="I424" s="46"/>
      <c r="J424" s="92"/>
      <c r="K424" s="45"/>
      <c r="L424" s="45"/>
      <c r="M424" s="45"/>
      <c r="N424" s="41"/>
    </row>
    <row r="425" spans="1:14" x14ac:dyDescent="0.2">
      <c r="A425" s="41"/>
      <c r="B425" s="26"/>
      <c r="C425" s="51"/>
      <c r="D425" s="47"/>
      <c r="E425" s="41"/>
      <c r="F425" s="50"/>
      <c r="G425" s="41"/>
      <c r="H425" s="41"/>
      <c r="I425" s="46"/>
      <c r="J425" s="92"/>
      <c r="K425" s="45"/>
      <c r="L425" s="45"/>
      <c r="M425" s="45"/>
      <c r="N425" s="41"/>
    </row>
    <row r="426" spans="1:14" x14ac:dyDescent="0.2">
      <c r="A426" s="41"/>
      <c r="B426" s="26"/>
      <c r="C426" s="51"/>
      <c r="D426" s="47"/>
      <c r="E426" s="41"/>
      <c r="F426" s="50"/>
      <c r="G426" s="41"/>
      <c r="H426" s="41"/>
      <c r="I426" s="46"/>
      <c r="J426" s="92"/>
      <c r="K426" s="45"/>
      <c r="L426" s="45"/>
      <c r="M426" s="45"/>
      <c r="N426" s="41"/>
    </row>
    <row r="427" spans="1:14" x14ac:dyDescent="0.2">
      <c r="A427" s="41"/>
      <c r="B427" s="26"/>
      <c r="C427" s="51"/>
      <c r="D427" s="47"/>
      <c r="E427" s="41"/>
      <c r="F427" s="50"/>
      <c r="G427" s="41"/>
      <c r="H427" s="41"/>
      <c r="I427" s="46"/>
      <c r="J427" s="92"/>
      <c r="K427" s="45"/>
      <c r="L427" s="45"/>
      <c r="M427" s="45"/>
      <c r="N427" s="41"/>
    </row>
    <row r="428" spans="1:14" x14ac:dyDescent="0.2">
      <c r="A428" s="41"/>
      <c r="B428" s="26"/>
      <c r="C428" s="51"/>
      <c r="D428" s="47"/>
      <c r="E428" s="41"/>
      <c r="F428" s="50"/>
      <c r="G428" s="41"/>
      <c r="H428" s="41"/>
      <c r="I428" s="46"/>
      <c r="J428" s="92"/>
      <c r="K428" s="45"/>
      <c r="L428" s="45"/>
      <c r="M428" s="45"/>
      <c r="N428" s="41"/>
    </row>
    <row r="429" spans="1:14" x14ac:dyDescent="0.2">
      <c r="A429" s="41"/>
      <c r="B429" s="26"/>
      <c r="C429" s="51"/>
      <c r="D429" s="47"/>
      <c r="E429" s="41"/>
      <c r="F429" s="50"/>
      <c r="G429" s="41"/>
      <c r="H429" s="41"/>
      <c r="I429" s="46"/>
      <c r="J429" s="92"/>
      <c r="K429" s="45"/>
      <c r="L429" s="45"/>
      <c r="M429" s="45"/>
      <c r="N429" s="41"/>
    </row>
    <row r="430" spans="1:14" x14ac:dyDescent="0.2">
      <c r="A430" s="41"/>
      <c r="B430" s="26"/>
      <c r="C430" s="51"/>
      <c r="D430" s="47"/>
      <c r="E430" s="41"/>
      <c r="F430" s="50"/>
      <c r="G430" s="41"/>
      <c r="H430" s="41"/>
      <c r="I430" s="46"/>
      <c r="J430" s="92"/>
      <c r="K430" s="45"/>
      <c r="L430" s="45"/>
      <c r="M430" s="45"/>
      <c r="N430" s="41"/>
    </row>
    <row r="431" spans="1:14" x14ac:dyDescent="0.2">
      <c r="A431" s="41"/>
      <c r="B431" s="26"/>
      <c r="C431" s="51"/>
      <c r="D431" s="47"/>
      <c r="E431" s="41"/>
      <c r="F431" s="50"/>
      <c r="G431" s="41"/>
      <c r="H431" s="41"/>
      <c r="I431" s="46"/>
      <c r="J431" s="92"/>
      <c r="K431" s="45"/>
      <c r="L431" s="45"/>
      <c r="M431" s="45"/>
      <c r="N431" s="41"/>
    </row>
    <row r="432" spans="1:14" x14ac:dyDescent="0.2">
      <c r="A432" s="41"/>
      <c r="B432" s="26"/>
      <c r="C432" s="51"/>
      <c r="D432" s="47"/>
      <c r="E432" s="41"/>
      <c r="F432" s="50"/>
      <c r="G432" s="41"/>
      <c r="H432" s="41"/>
      <c r="I432" s="46"/>
      <c r="J432" s="92"/>
      <c r="K432" s="45"/>
      <c r="L432" s="45"/>
      <c r="M432" s="45"/>
      <c r="N432" s="41"/>
    </row>
    <row r="433" spans="1:14" x14ac:dyDescent="0.2">
      <c r="A433" s="41"/>
      <c r="B433" s="26"/>
      <c r="C433" s="51"/>
      <c r="D433" s="47"/>
      <c r="E433" s="41"/>
      <c r="F433" s="50"/>
      <c r="G433" s="41"/>
      <c r="H433" s="41"/>
      <c r="I433" s="46"/>
      <c r="J433" s="92"/>
      <c r="K433" s="45"/>
      <c r="L433" s="45"/>
      <c r="M433" s="45"/>
      <c r="N433" s="41"/>
    </row>
    <row r="434" spans="1:14" x14ac:dyDescent="0.2">
      <c r="A434" s="41"/>
      <c r="B434" s="26"/>
      <c r="C434" s="51"/>
      <c r="D434" s="47"/>
      <c r="E434" s="41"/>
      <c r="F434" s="50"/>
      <c r="G434" s="41"/>
      <c r="H434" s="41"/>
      <c r="I434" s="46"/>
      <c r="J434" s="92"/>
      <c r="K434" s="45"/>
      <c r="L434" s="45"/>
      <c r="M434" s="45"/>
      <c r="N434" s="41"/>
    </row>
    <row r="435" spans="1:14" x14ac:dyDescent="0.2">
      <c r="A435" s="41"/>
      <c r="B435" s="26"/>
      <c r="C435" s="51"/>
      <c r="D435" s="47"/>
      <c r="E435" s="41"/>
      <c r="F435" s="50"/>
      <c r="G435" s="41"/>
      <c r="H435" s="41"/>
      <c r="I435" s="46"/>
      <c r="J435" s="92"/>
      <c r="K435" s="45"/>
      <c r="L435" s="45"/>
      <c r="M435" s="45"/>
      <c r="N435" s="41"/>
    </row>
    <row r="436" spans="1:14" x14ac:dyDescent="0.2">
      <c r="A436" s="41"/>
      <c r="B436" s="26"/>
      <c r="C436" s="51"/>
      <c r="D436" s="47"/>
      <c r="E436" s="41"/>
      <c r="F436" s="50"/>
      <c r="G436" s="41"/>
      <c r="H436" s="41"/>
      <c r="I436" s="46"/>
      <c r="J436" s="92"/>
      <c r="K436" s="45"/>
      <c r="L436" s="45"/>
      <c r="M436" s="45"/>
      <c r="N436" s="41"/>
    </row>
    <row r="437" spans="1:14" x14ac:dyDescent="0.2">
      <c r="A437" s="41"/>
      <c r="B437" s="26"/>
      <c r="C437" s="51"/>
      <c r="D437" s="47"/>
      <c r="E437" s="41"/>
      <c r="F437" s="50"/>
      <c r="G437" s="41"/>
      <c r="H437" s="41"/>
      <c r="I437" s="46"/>
      <c r="J437" s="92"/>
      <c r="K437" s="45"/>
      <c r="L437" s="45"/>
      <c r="M437" s="45"/>
      <c r="N437" s="41"/>
    </row>
    <row r="438" spans="1:14" x14ac:dyDescent="0.2">
      <c r="A438" s="41"/>
      <c r="B438" s="26"/>
      <c r="C438" s="51"/>
      <c r="D438" s="47"/>
      <c r="E438" s="41"/>
      <c r="F438" s="50"/>
      <c r="G438" s="41"/>
      <c r="H438" s="41"/>
      <c r="I438" s="46"/>
      <c r="J438" s="92"/>
      <c r="K438" s="45"/>
      <c r="L438" s="45"/>
      <c r="M438" s="45"/>
      <c r="N438" s="41"/>
    </row>
    <row r="439" spans="1:14" x14ac:dyDescent="0.2">
      <c r="A439" s="41"/>
      <c r="B439" s="26"/>
      <c r="C439" s="51"/>
      <c r="D439" s="47"/>
      <c r="E439" s="41"/>
      <c r="F439" s="50"/>
      <c r="G439" s="41"/>
      <c r="H439" s="41"/>
      <c r="I439" s="46"/>
      <c r="J439" s="92"/>
      <c r="K439" s="45"/>
      <c r="L439" s="45"/>
      <c r="M439" s="45"/>
      <c r="N439" s="41"/>
    </row>
    <row r="440" spans="1:14" x14ac:dyDescent="0.2">
      <c r="A440" s="41"/>
      <c r="B440" s="26"/>
      <c r="C440" s="51"/>
      <c r="D440" s="47"/>
      <c r="E440" s="41"/>
      <c r="F440" s="50"/>
      <c r="G440" s="41"/>
      <c r="H440" s="41"/>
      <c r="I440" s="46"/>
      <c r="J440" s="92"/>
      <c r="K440" s="45"/>
      <c r="L440" s="45"/>
      <c r="M440" s="45"/>
      <c r="N440" s="41"/>
    </row>
    <row r="441" spans="1:14" x14ac:dyDescent="0.2">
      <c r="A441" s="41"/>
      <c r="B441" s="26"/>
      <c r="C441" s="51"/>
      <c r="D441" s="47"/>
      <c r="E441" s="41"/>
      <c r="F441" s="50"/>
      <c r="G441" s="41"/>
      <c r="H441" s="41"/>
      <c r="I441" s="46"/>
      <c r="J441" s="92"/>
      <c r="K441" s="45"/>
      <c r="L441" s="45"/>
      <c r="M441" s="45"/>
      <c r="N441" s="41"/>
    </row>
    <row r="442" spans="1:14" x14ac:dyDescent="0.2">
      <c r="A442" s="41"/>
      <c r="B442" s="26"/>
      <c r="C442" s="51"/>
      <c r="D442" s="47"/>
      <c r="E442" s="41"/>
      <c r="F442" s="50"/>
      <c r="G442" s="41"/>
      <c r="H442" s="41"/>
      <c r="I442" s="46"/>
      <c r="J442" s="92"/>
      <c r="K442" s="45"/>
      <c r="L442" s="45"/>
      <c r="M442" s="45"/>
      <c r="N442" s="41"/>
    </row>
    <row r="443" spans="1:14" x14ac:dyDescent="0.2">
      <c r="A443" s="41"/>
      <c r="B443" s="26"/>
      <c r="C443" s="51"/>
      <c r="D443" s="47"/>
      <c r="E443" s="41"/>
      <c r="F443" s="50"/>
      <c r="G443" s="41"/>
      <c r="H443" s="41"/>
      <c r="I443" s="46"/>
      <c r="J443" s="92"/>
      <c r="K443" s="45"/>
      <c r="L443" s="45"/>
      <c r="M443" s="45"/>
      <c r="N443" s="41"/>
    </row>
    <row r="444" spans="1:14" x14ac:dyDescent="0.2">
      <c r="A444" s="41"/>
      <c r="B444" s="26"/>
      <c r="C444" s="51"/>
      <c r="D444" s="47"/>
      <c r="E444" s="41"/>
      <c r="F444" s="50"/>
      <c r="G444" s="41"/>
      <c r="H444" s="41"/>
      <c r="I444" s="46"/>
      <c r="J444" s="92"/>
      <c r="K444" s="45"/>
      <c r="L444" s="45"/>
      <c r="M444" s="45"/>
      <c r="N444" s="41"/>
    </row>
    <row r="445" spans="1:14" x14ac:dyDescent="0.2">
      <c r="A445" s="41"/>
      <c r="B445" s="26"/>
      <c r="C445" s="51"/>
      <c r="D445" s="47"/>
      <c r="E445" s="41"/>
      <c r="F445" s="50"/>
      <c r="G445" s="41"/>
      <c r="H445" s="41"/>
      <c r="I445" s="46"/>
      <c r="J445" s="92"/>
      <c r="K445" s="45"/>
      <c r="L445" s="45"/>
      <c r="M445" s="45"/>
      <c r="N445" s="41"/>
    </row>
    <row r="446" spans="1:14" x14ac:dyDescent="0.2">
      <c r="A446" s="41"/>
      <c r="B446" s="26"/>
      <c r="C446" s="51"/>
      <c r="D446" s="47"/>
      <c r="E446" s="41"/>
      <c r="F446" s="50"/>
      <c r="G446" s="41"/>
      <c r="H446" s="41"/>
      <c r="I446" s="46"/>
      <c r="J446" s="92"/>
      <c r="K446" s="45"/>
      <c r="L446" s="45"/>
      <c r="M446" s="45"/>
      <c r="N446" s="41"/>
    </row>
    <row r="447" spans="1:14" x14ac:dyDescent="0.2">
      <c r="A447" s="41"/>
      <c r="B447" s="26"/>
      <c r="C447" s="51"/>
      <c r="D447" s="47"/>
      <c r="E447" s="41"/>
      <c r="F447" s="50"/>
      <c r="G447" s="41"/>
      <c r="H447" s="41"/>
      <c r="I447" s="46"/>
      <c r="J447" s="92"/>
      <c r="K447" s="45"/>
      <c r="L447" s="45"/>
      <c r="M447" s="45"/>
      <c r="N447" s="41"/>
    </row>
    <row r="448" spans="1:14" x14ac:dyDescent="0.2">
      <c r="A448" s="41"/>
      <c r="B448" s="26"/>
      <c r="C448" s="51"/>
      <c r="D448" s="47"/>
      <c r="E448" s="41"/>
      <c r="F448" s="50"/>
      <c r="G448" s="41"/>
      <c r="H448" s="41"/>
      <c r="I448" s="46"/>
      <c r="J448" s="92"/>
      <c r="K448" s="45"/>
      <c r="L448" s="45"/>
      <c r="M448" s="45"/>
      <c r="N448" s="41"/>
    </row>
    <row r="449" spans="1:14" x14ac:dyDescent="0.2">
      <c r="A449" s="41"/>
      <c r="B449" s="26"/>
      <c r="C449" s="51"/>
      <c r="D449" s="47"/>
      <c r="E449" s="41"/>
      <c r="F449" s="50"/>
      <c r="G449" s="41"/>
      <c r="H449" s="41"/>
      <c r="I449" s="46"/>
      <c r="J449" s="92"/>
      <c r="K449" s="45"/>
      <c r="L449" s="45"/>
      <c r="M449" s="45"/>
      <c r="N449" s="41"/>
    </row>
    <row r="450" spans="1:14" x14ac:dyDescent="0.2">
      <c r="A450" s="41"/>
      <c r="B450" s="26"/>
      <c r="C450" s="51"/>
      <c r="D450" s="47"/>
      <c r="E450" s="41"/>
      <c r="F450" s="50"/>
      <c r="G450" s="41"/>
      <c r="H450" s="41"/>
      <c r="I450" s="46"/>
      <c r="J450" s="92"/>
      <c r="K450" s="45"/>
      <c r="L450" s="45"/>
      <c r="M450" s="45"/>
      <c r="N450" s="41"/>
    </row>
    <row r="451" spans="1:14" x14ac:dyDescent="0.2">
      <c r="A451" s="41"/>
      <c r="B451" s="26"/>
      <c r="C451" s="51"/>
      <c r="D451" s="47"/>
      <c r="E451" s="41"/>
      <c r="F451" s="50"/>
      <c r="G451" s="41"/>
      <c r="H451" s="41"/>
      <c r="I451" s="46"/>
      <c r="J451" s="92"/>
      <c r="K451" s="45"/>
      <c r="L451" s="45"/>
      <c r="M451" s="45"/>
      <c r="N451" s="41"/>
    </row>
    <row r="452" spans="1:14" x14ac:dyDescent="0.2">
      <c r="A452" s="41"/>
      <c r="B452" s="26"/>
      <c r="C452" s="51"/>
      <c r="D452" s="47"/>
      <c r="E452" s="41"/>
      <c r="F452" s="50"/>
      <c r="G452" s="41"/>
      <c r="H452" s="41"/>
      <c r="I452" s="46"/>
      <c r="J452" s="92"/>
      <c r="K452" s="45"/>
      <c r="L452" s="45"/>
      <c r="M452" s="45"/>
      <c r="N452" s="41"/>
    </row>
    <row r="453" spans="1:14" x14ac:dyDescent="0.2">
      <c r="A453" s="41"/>
      <c r="B453" s="26"/>
      <c r="C453" s="51"/>
      <c r="D453" s="47"/>
      <c r="E453" s="41"/>
      <c r="F453" s="50"/>
      <c r="G453" s="41"/>
      <c r="H453" s="41"/>
      <c r="I453" s="46"/>
      <c r="J453" s="92"/>
      <c r="K453" s="45"/>
      <c r="L453" s="45"/>
      <c r="M453" s="45"/>
      <c r="N453" s="41"/>
    </row>
    <row r="454" spans="1:14" x14ac:dyDescent="0.2">
      <c r="A454" s="41"/>
      <c r="B454" s="26"/>
      <c r="C454" s="51"/>
      <c r="D454" s="47"/>
      <c r="E454" s="41"/>
      <c r="F454" s="50"/>
      <c r="G454" s="41"/>
      <c r="H454" s="41"/>
      <c r="I454" s="46"/>
      <c r="J454" s="92"/>
      <c r="K454" s="45"/>
      <c r="L454" s="45"/>
      <c r="M454" s="45"/>
      <c r="N454" s="41"/>
    </row>
    <row r="455" spans="1:14" x14ac:dyDescent="0.2">
      <c r="A455" s="41"/>
      <c r="B455" s="26"/>
      <c r="C455" s="51"/>
      <c r="D455" s="47"/>
      <c r="E455" s="41"/>
      <c r="F455" s="50"/>
      <c r="G455" s="41"/>
      <c r="H455" s="41"/>
      <c r="I455" s="46"/>
      <c r="J455" s="92"/>
      <c r="K455" s="45"/>
      <c r="L455" s="45"/>
      <c r="M455" s="45"/>
      <c r="N455" s="41"/>
    </row>
    <row r="456" spans="1:14" x14ac:dyDescent="0.2">
      <c r="A456" s="41"/>
      <c r="B456" s="26"/>
      <c r="C456" s="51"/>
      <c r="D456" s="47"/>
      <c r="E456" s="41"/>
      <c r="F456" s="50"/>
      <c r="G456" s="41"/>
      <c r="H456" s="41"/>
      <c r="I456" s="46"/>
      <c r="J456" s="92"/>
      <c r="K456" s="45"/>
      <c r="L456" s="45"/>
      <c r="M456" s="45"/>
      <c r="N456" s="41"/>
    </row>
    <row r="457" spans="1:14" x14ac:dyDescent="0.2">
      <c r="A457" s="41"/>
      <c r="B457" s="26"/>
      <c r="C457" s="51"/>
      <c r="D457" s="47"/>
      <c r="E457" s="41"/>
      <c r="F457" s="50"/>
      <c r="G457" s="41"/>
      <c r="H457" s="41"/>
      <c r="I457" s="46"/>
      <c r="J457" s="92"/>
      <c r="K457" s="45"/>
      <c r="L457" s="45"/>
      <c r="M457" s="45"/>
      <c r="N457" s="41"/>
    </row>
    <row r="458" spans="1:14" x14ac:dyDescent="0.2">
      <c r="A458" s="41"/>
      <c r="B458" s="26"/>
      <c r="C458" s="51"/>
      <c r="D458" s="47"/>
      <c r="E458" s="41"/>
      <c r="F458" s="50"/>
      <c r="G458" s="41"/>
      <c r="H458" s="41"/>
      <c r="I458" s="46"/>
      <c r="J458" s="92"/>
      <c r="K458" s="45"/>
      <c r="L458" s="45"/>
      <c r="M458" s="45"/>
      <c r="N458" s="41"/>
    </row>
    <row r="459" spans="1:14" x14ac:dyDescent="0.2">
      <c r="A459" s="41"/>
      <c r="B459" s="26"/>
      <c r="C459" s="51"/>
      <c r="D459" s="47"/>
      <c r="E459" s="41"/>
      <c r="F459" s="50"/>
      <c r="G459" s="41"/>
      <c r="H459" s="41"/>
      <c r="I459" s="46"/>
      <c r="J459" s="92"/>
      <c r="K459" s="45"/>
      <c r="L459" s="45"/>
      <c r="M459" s="45"/>
      <c r="N459" s="41"/>
    </row>
    <row r="460" spans="1:14" x14ac:dyDescent="0.2">
      <c r="A460" s="41"/>
      <c r="B460" s="26"/>
      <c r="C460" s="51"/>
      <c r="D460" s="47"/>
      <c r="E460" s="41"/>
      <c r="F460" s="50"/>
      <c r="G460" s="41"/>
      <c r="H460" s="41"/>
      <c r="I460" s="46"/>
      <c r="J460" s="92"/>
      <c r="K460" s="45"/>
      <c r="L460" s="45"/>
      <c r="M460" s="45"/>
      <c r="N460" s="41"/>
    </row>
    <row r="461" spans="1:14" x14ac:dyDescent="0.2">
      <c r="A461" s="41"/>
      <c r="B461" s="26"/>
      <c r="C461" s="51"/>
      <c r="D461" s="47"/>
      <c r="E461" s="41"/>
      <c r="F461" s="50"/>
      <c r="G461" s="41"/>
      <c r="H461" s="41"/>
      <c r="I461" s="46"/>
      <c r="J461" s="92"/>
      <c r="K461" s="45"/>
      <c r="L461" s="45"/>
      <c r="M461" s="45"/>
      <c r="N461" s="41"/>
    </row>
    <row r="462" spans="1:14" x14ac:dyDescent="0.2">
      <c r="A462" s="41"/>
      <c r="B462" s="26"/>
      <c r="C462" s="51"/>
      <c r="D462" s="47"/>
      <c r="E462" s="41"/>
      <c r="F462" s="50"/>
      <c r="G462" s="41"/>
      <c r="H462" s="41"/>
      <c r="I462" s="46"/>
      <c r="J462" s="92"/>
      <c r="K462" s="45"/>
      <c r="L462" s="45"/>
      <c r="M462" s="45"/>
      <c r="N462" s="41"/>
    </row>
    <row r="463" spans="1:14" x14ac:dyDescent="0.2">
      <c r="A463" s="41"/>
      <c r="B463" s="26"/>
      <c r="C463" s="51"/>
      <c r="D463" s="47"/>
      <c r="E463" s="41"/>
      <c r="F463" s="50"/>
      <c r="G463" s="41"/>
      <c r="H463" s="41"/>
      <c r="I463" s="46"/>
      <c r="J463" s="92"/>
      <c r="K463" s="45"/>
      <c r="L463" s="45"/>
      <c r="M463" s="45"/>
      <c r="N463" s="41"/>
    </row>
    <row r="464" spans="1:14" x14ac:dyDescent="0.2">
      <c r="A464" s="41"/>
      <c r="B464" s="26"/>
      <c r="C464" s="51"/>
      <c r="D464" s="47"/>
      <c r="E464" s="41"/>
      <c r="F464" s="50"/>
      <c r="G464" s="41"/>
      <c r="H464" s="41"/>
      <c r="I464" s="46"/>
      <c r="J464" s="92"/>
      <c r="K464" s="45"/>
      <c r="L464" s="45"/>
      <c r="M464" s="45"/>
      <c r="N464" s="41"/>
    </row>
    <row r="465" spans="1:14" x14ac:dyDescent="0.2">
      <c r="A465" s="41"/>
      <c r="B465" s="26"/>
      <c r="C465" s="51"/>
      <c r="D465" s="47"/>
      <c r="E465" s="41"/>
      <c r="F465" s="50"/>
      <c r="G465" s="41"/>
      <c r="H465" s="41"/>
      <c r="I465" s="46"/>
      <c r="J465" s="92"/>
      <c r="K465" s="45"/>
      <c r="L465" s="45"/>
      <c r="M465" s="45"/>
      <c r="N465" s="41"/>
    </row>
    <row r="466" spans="1:14" x14ac:dyDescent="0.2">
      <c r="A466" s="41"/>
      <c r="B466" s="26"/>
      <c r="C466" s="51"/>
      <c r="D466" s="47"/>
      <c r="E466" s="41"/>
      <c r="F466" s="50"/>
      <c r="G466" s="41"/>
      <c r="H466" s="41"/>
      <c r="I466" s="46"/>
      <c r="J466" s="92"/>
      <c r="K466" s="45"/>
      <c r="L466" s="45"/>
      <c r="M466" s="45"/>
      <c r="N466" s="41"/>
    </row>
    <row r="467" spans="1:14" x14ac:dyDescent="0.2">
      <c r="A467" s="41"/>
      <c r="B467" s="26"/>
      <c r="C467" s="51"/>
      <c r="D467" s="47"/>
      <c r="E467" s="41"/>
      <c r="F467" s="50"/>
      <c r="G467" s="41"/>
      <c r="H467" s="41"/>
      <c r="I467" s="46"/>
      <c r="J467" s="92"/>
      <c r="K467" s="45"/>
      <c r="L467" s="45"/>
      <c r="M467" s="45"/>
      <c r="N467" s="41"/>
    </row>
    <row r="468" spans="1:14" x14ac:dyDescent="0.2">
      <c r="A468" s="41"/>
      <c r="B468" s="26"/>
      <c r="C468" s="51"/>
      <c r="D468" s="47"/>
      <c r="E468" s="41"/>
      <c r="F468" s="50"/>
      <c r="G468" s="41"/>
      <c r="H468" s="41"/>
      <c r="I468" s="46"/>
      <c r="J468" s="92"/>
      <c r="K468" s="45"/>
      <c r="L468" s="45"/>
      <c r="M468" s="45"/>
      <c r="N468" s="41"/>
    </row>
    <row r="469" spans="1:14" x14ac:dyDescent="0.2">
      <c r="A469" s="41"/>
      <c r="B469" s="26"/>
      <c r="C469" s="51"/>
      <c r="D469" s="47"/>
      <c r="E469" s="41"/>
      <c r="F469" s="50"/>
      <c r="G469" s="41"/>
      <c r="H469" s="41"/>
      <c r="I469" s="46"/>
      <c r="J469" s="92"/>
      <c r="K469" s="45"/>
      <c r="L469" s="45"/>
      <c r="M469" s="45"/>
      <c r="N469" s="41"/>
    </row>
    <row r="470" spans="1:14" x14ac:dyDescent="0.2">
      <c r="A470" s="41"/>
      <c r="B470" s="26"/>
      <c r="C470" s="51"/>
      <c r="D470" s="47"/>
      <c r="E470" s="41"/>
      <c r="F470" s="50"/>
      <c r="G470" s="41"/>
      <c r="H470" s="41"/>
      <c r="I470" s="46"/>
      <c r="J470" s="92"/>
      <c r="K470" s="45"/>
      <c r="L470" s="45"/>
      <c r="M470" s="45"/>
      <c r="N470" s="41"/>
    </row>
    <row r="471" spans="1:14" x14ac:dyDescent="0.2">
      <c r="A471" s="41"/>
      <c r="B471" s="26"/>
      <c r="C471" s="51"/>
      <c r="D471" s="47"/>
      <c r="E471" s="41"/>
      <c r="F471" s="50"/>
      <c r="G471" s="41"/>
      <c r="H471" s="41"/>
      <c r="I471" s="46"/>
      <c r="J471" s="92"/>
      <c r="K471" s="45"/>
      <c r="L471" s="45"/>
      <c r="M471" s="45"/>
      <c r="N471" s="41"/>
    </row>
    <row r="472" spans="1:14" x14ac:dyDescent="0.2">
      <c r="A472" s="41"/>
      <c r="B472" s="26"/>
      <c r="C472" s="51"/>
      <c r="D472" s="47"/>
      <c r="E472" s="41"/>
      <c r="F472" s="50"/>
      <c r="G472" s="41"/>
      <c r="H472" s="41"/>
      <c r="I472" s="46"/>
      <c r="J472" s="92"/>
      <c r="K472" s="45"/>
      <c r="L472" s="45"/>
      <c r="M472" s="45"/>
      <c r="N472" s="41"/>
    </row>
    <row r="473" spans="1:14" x14ac:dyDescent="0.2">
      <c r="A473" s="41"/>
      <c r="B473" s="26"/>
      <c r="C473" s="51"/>
      <c r="D473" s="47"/>
      <c r="E473" s="41"/>
      <c r="F473" s="50"/>
      <c r="G473" s="41"/>
      <c r="H473" s="41"/>
      <c r="I473" s="46"/>
      <c r="J473" s="92"/>
      <c r="K473" s="45"/>
      <c r="L473" s="45"/>
      <c r="M473" s="45"/>
      <c r="N473" s="41"/>
    </row>
    <row r="474" spans="1:14" x14ac:dyDescent="0.2">
      <c r="A474" s="41"/>
      <c r="B474" s="26"/>
      <c r="C474" s="51"/>
      <c r="D474" s="47"/>
      <c r="E474" s="41"/>
      <c r="F474" s="50"/>
      <c r="G474" s="41"/>
      <c r="H474" s="41"/>
      <c r="I474" s="46"/>
      <c r="J474" s="92"/>
      <c r="K474" s="45"/>
      <c r="L474" s="45"/>
      <c r="M474" s="45"/>
      <c r="N474" s="41"/>
    </row>
    <row r="475" spans="1:14" x14ac:dyDescent="0.2">
      <c r="A475" s="41"/>
      <c r="B475" s="26"/>
      <c r="C475" s="51"/>
      <c r="D475" s="47"/>
      <c r="E475" s="41"/>
      <c r="F475" s="50"/>
      <c r="G475" s="41"/>
      <c r="H475" s="41"/>
      <c r="I475" s="46"/>
      <c r="J475" s="92"/>
      <c r="K475" s="45"/>
      <c r="L475" s="45"/>
      <c r="M475" s="45"/>
      <c r="N475" s="41"/>
    </row>
    <row r="476" spans="1:14" x14ac:dyDescent="0.2">
      <c r="A476" s="41"/>
      <c r="B476" s="26"/>
      <c r="C476" s="51"/>
      <c r="D476" s="47"/>
      <c r="E476" s="41"/>
      <c r="F476" s="50"/>
      <c r="G476" s="41"/>
      <c r="H476" s="41"/>
      <c r="I476" s="46"/>
      <c r="J476" s="92"/>
      <c r="K476" s="45"/>
      <c r="L476" s="45"/>
      <c r="M476" s="45"/>
      <c r="N476" s="41"/>
    </row>
    <row r="477" spans="1:14" x14ac:dyDescent="0.2">
      <c r="A477" s="41"/>
      <c r="B477" s="26"/>
      <c r="C477" s="51"/>
      <c r="D477" s="47"/>
      <c r="E477" s="41"/>
      <c r="F477" s="50"/>
      <c r="G477" s="41"/>
      <c r="H477" s="41"/>
      <c r="I477" s="46"/>
      <c r="J477" s="92"/>
      <c r="K477" s="45"/>
      <c r="L477" s="45"/>
      <c r="M477" s="45"/>
      <c r="N477" s="41"/>
    </row>
    <row r="478" spans="1:14" x14ac:dyDescent="0.2">
      <c r="A478" s="41"/>
      <c r="B478" s="26"/>
      <c r="C478" s="51"/>
      <c r="D478" s="47"/>
      <c r="E478" s="41"/>
      <c r="F478" s="50"/>
      <c r="G478" s="41"/>
      <c r="H478" s="41"/>
      <c r="I478" s="46"/>
      <c r="J478" s="92"/>
      <c r="K478" s="45"/>
      <c r="L478" s="45"/>
      <c r="M478" s="45"/>
      <c r="N478" s="41"/>
    </row>
    <row r="479" spans="1:14" x14ac:dyDescent="0.2">
      <c r="A479" s="41"/>
      <c r="B479" s="26"/>
      <c r="C479" s="51"/>
      <c r="D479" s="47"/>
      <c r="E479" s="41"/>
      <c r="F479" s="50"/>
      <c r="G479" s="41"/>
      <c r="H479" s="41"/>
      <c r="I479" s="46"/>
      <c r="J479" s="92"/>
      <c r="K479" s="45"/>
      <c r="L479" s="45"/>
      <c r="M479" s="45"/>
      <c r="N479" s="41"/>
    </row>
    <row r="480" spans="1:14" x14ac:dyDescent="0.2">
      <c r="A480" s="41"/>
      <c r="B480" s="26"/>
      <c r="C480" s="51"/>
      <c r="D480" s="47"/>
      <c r="E480" s="41"/>
      <c r="F480" s="50"/>
      <c r="G480" s="41"/>
      <c r="H480" s="41"/>
      <c r="I480" s="46"/>
      <c r="J480" s="92"/>
      <c r="K480" s="45"/>
      <c r="L480" s="45"/>
      <c r="M480" s="45"/>
      <c r="N480" s="41"/>
    </row>
    <row r="481" spans="1:14" x14ac:dyDescent="0.2">
      <c r="A481" s="41"/>
      <c r="B481" s="26"/>
      <c r="C481" s="51"/>
      <c r="D481" s="47"/>
      <c r="E481" s="41"/>
      <c r="F481" s="50"/>
      <c r="G481" s="41"/>
      <c r="H481" s="41"/>
      <c r="I481" s="46"/>
      <c r="J481" s="92"/>
      <c r="K481" s="45"/>
      <c r="L481" s="45"/>
      <c r="M481" s="45"/>
      <c r="N481" s="41"/>
    </row>
    <row r="482" spans="1:14" x14ac:dyDescent="0.2">
      <c r="A482" s="41"/>
      <c r="B482" s="26"/>
      <c r="C482" s="51"/>
      <c r="D482" s="47"/>
      <c r="E482" s="41"/>
      <c r="F482" s="50"/>
      <c r="G482" s="41"/>
      <c r="H482" s="41"/>
      <c r="I482" s="46"/>
      <c r="J482" s="92"/>
      <c r="K482" s="45"/>
      <c r="L482" s="45"/>
      <c r="M482" s="45"/>
      <c r="N482" s="41"/>
    </row>
    <row r="483" spans="1:14" x14ac:dyDescent="0.2">
      <c r="A483" s="41"/>
      <c r="B483" s="26"/>
      <c r="C483" s="51"/>
      <c r="D483" s="47"/>
      <c r="E483" s="41"/>
      <c r="F483" s="50"/>
      <c r="G483" s="41"/>
      <c r="H483" s="41"/>
      <c r="I483" s="46"/>
      <c r="J483" s="92"/>
      <c r="K483" s="45"/>
      <c r="L483" s="45"/>
      <c r="M483" s="45"/>
      <c r="N483" s="41"/>
    </row>
    <row r="484" spans="1:14" x14ac:dyDescent="0.2">
      <c r="A484" s="41"/>
      <c r="B484" s="26"/>
      <c r="C484" s="51"/>
      <c r="D484" s="47"/>
      <c r="E484" s="41"/>
      <c r="F484" s="50"/>
      <c r="G484" s="41"/>
      <c r="H484" s="41"/>
      <c r="I484" s="46"/>
      <c r="J484" s="92"/>
      <c r="K484" s="45"/>
      <c r="L484" s="45"/>
      <c r="M484" s="45"/>
      <c r="N484" s="41"/>
    </row>
    <row r="485" spans="1:14" x14ac:dyDescent="0.2">
      <c r="A485" s="41"/>
      <c r="B485" s="26"/>
      <c r="C485" s="51"/>
      <c r="D485" s="47"/>
      <c r="E485" s="41"/>
      <c r="F485" s="50"/>
      <c r="G485" s="41"/>
      <c r="H485" s="41"/>
      <c r="I485" s="46"/>
      <c r="J485" s="92"/>
      <c r="K485" s="45"/>
      <c r="L485" s="45"/>
      <c r="M485" s="45"/>
      <c r="N485" s="41"/>
    </row>
    <row r="486" spans="1:14" x14ac:dyDescent="0.2">
      <c r="A486" s="41"/>
      <c r="B486" s="26"/>
      <c r="C486" s="51"/>
      <c r="D486" s="47"/>
      <c r="E486" s="41"/>
      <c r="F486" s="50"/>
      <c r="G486" s="41"/>
      <c r="H486" s="41"/>
      <c r="I486" s="46"/>
      <c r="J486" s="92"/>
      <c r="K486" s="45"/>
      <c r="L486" s="45"/>
      <c r="M486" s="45"/>
      <c r="N486" s="41"/>
    </row>
    <row r="487" spans="1:14" x14ac:dyDescent="0.2">
      <c r="A487" s="41"/>
      <c r="B487" s="26"/>
      <c r="C487" s="51"/>
      <c r="D487" s="47"/>
      <c r="E487" s="41"/>
      <c r="F487" s="50"/>
      <c r="G487" s="41"/>
      <c r="H487" s="41"/>
      <c r="I487" s="46"/>
      <c r="J487" s="92"/>
      <c r="K487" s="45"/>
      <c r="L487" s="45"/>
      <c r="M487" s="45"/>
      <c r="N487" s="41"/>
    </row>
    <row r="488" spans="1:14" x14ac:dyDescent="0.2">
      <c r="A488" s="41"/>
      <c r="B488" s="26"/>
      <c r="C488" s="51"/>
      <c r="D488" s="47"/>
      <c r="E488" s="41"/>
      <c r="F488" s="50"/>
      <c r="G488" s="41"/>
      <c r="H488" s="41"/>
      <c r="I488" s="46"/>
      <c r="J488" s="92"/>
      <c r="K488" s="45"/>
      <c r="L488" s="45"/>
      <c r="M488" s="45"/>
      <c r="N488" s="41"/>
    </row>
    <row r="489" spans="1:14" x14ac:dyDescent="0.2">
      <c r="A489" s="41"/>
      <c r="B489" s="26"/>
      <c r="C489" s="51"/>
      <c r="D489" s="47"/>
      <c r="E489" s="41"/>
      <c r="F489" s="50"/>
      <c r="G489" s="41"/>
      <c r="H489" s="41"/>
      <c r="I489" s="46"/>
      <c r="J489" s="92"/>
      <c r="K489" s="45"/>
      <c r="L489" s="45"/>
      <c r="M489" s="45"/>
      <c r="N489" s="41"/>
    </row>
    <row r="490" spans="1:14" x14ac:dyDescent="0.2">
      <c r="A490" s="41"/>
      <c r="B490" s="26"/>
      <c r="C490" s="51"/>
      <c r="D490" s="47"/>
      <c r="E490" s="41"/>
      <c r="F490" s="50"/>
      <c r="G490" s="41"/>
      <c r="H490" s="41"/>
      <c r="I490" s="46"/>
      <c r="J490" s="92"/>
      <c r="K490" s="45"/>
      <c r="L490" s="45"/>
      <c r="M490" s="45"/>
      <c r="N490" s="41"/>
    </row>
    <row r="491" spans="1:14" x14ac:dyDescent="0.2">
      <c r="A491" s="41"/>
      <c r="B491" s="26"/>
      <c r="C491" s="51"/>
      <c r="D491" s="47"/>
      <c r="E491" s="41"/>
      <c r="F491" s="50"/>
      <c r="G491" s="41"/>
      <c r="H491" s="41"/>
      <c r="I491" s="46"/>
      <c r="J491" s="92"/>
      <c r="K491" s="45"/>
      <c r="L491" s="45"/>
      <c r="M491" s="45"/>
      <c r="N491" s="41"/>
    </row>
    <row r="492" spans="1:14" x14ac:dyDescent="0.2">
      <c r="A492" s="41"/>
      <c r="B492" s="26"/>
      <c r="C492" s="51"/>
      <c r="D492" s="47"/>
      <c r="E492" s="41"/>
      <c r="F492" s="50"/>
      <c r="G492" s="41"/>
      <c r="H492" s="41"/>
      <c r="I492" s="46"/>
      <c r="J492" s="92"/>
      <c r="K492" s="45"/>
      <c r="L492" s="45"/>
      <c r="M492" s="45"/>
      <c r="N492" s="41"/>
    </row>
    <row r="493" spans="1:14" x14ac:dyDescent="0.2">
      <c r="A493" s="41"/>
      <c r="B493" s="26"/>
      <c r="C493" s="51"/>
      <c r="D493" s="47"/>
      <c r="E493" s="41"/>
      <c r="F493" s="50"/>
      <c r="G493" s="41"/>
      <c r="H493" s="41"/>
      <c r="I493" s="46"/>
      <c r="J493" s="92"/>
      <c r="K493" s="45"/>
      <c r="L493" s="45"/>
      <c r="M493" s="45"/>
      <c r="N493" s="41"/>
    </row>
    <row r="494" spans="1:14" x14ac:dyDescent="0.2">
      <c r="A494" s="41"/>
      <c r="B494" s="26"/>
      <c r="C494" s="51"/>
      <c r="D494" s="47"/>
      <c r="E494" s="41"/>
      <c r="F494" s="50"/>
      <c r="G494" s="41"/>
      <c r="H494" s="41"/>
      <c r="I494" s="46"/>
      <c r="J494" s="92"/>
      <c r="K494" s="45"/>
      <c r="L494" s="45"/>
      <c r="M494" s="45"/>
      <c r="N494" s="41"/>
    </row>
    <row r="495" spans="1:14" x14ac:dyDescent="0.2">
      <c r="A495" s="41"/>
      <c r="B495" s="26"/>
      <c r="C495" s="51"/>
      <c r="D495" s="47"/>
      <c r="E495" s="41"/>
      <c r="F495" s="50"/>
      <c r="G495" s="41"/>
      <c r="H495" s="41"/>
      <c r="I495" s="46"/>
      <c r="J495" s="92"/>
      <c r="K495" s="45"/>
      <c r="L495" s="45"/>
      <c r="M495" s="45"/>
      <c r="N495" s="41"/>
    </row>
    <row r="496" spans="1:14" x14ac:dyDescent="0.2">
      <c r="A496" s="41"/>
      <c r="B496" s="26"/>
      <c r="C496" s="51"/>
      <c r="D496" s="47"/>
      <c r="E496" s="41"/>
      <c r="F496" s="50"/>
      <c r="G496" s="41"/>
      <c r="H496" s="41"/>
      <c r="I496" s="46"/>
      <c r="J496" s="92"/>
      <c r="K496" s="45"/>
      <c r="L496" s="45"/>
      <c r="M496" s="45"/>
      <c r="N496" s="41"/>
    </row>
    <row r="497" spans="1:14" x14ac:dyDescent="0.2">
      <c r="A497" s="41"/>
      <c r="B497" s="26"/>
      <c r="C497" s="51"/>
      <c r="D497" s="47"/>
      <c r="E497" s="41"/>
      <c r="F497" s="50"/>
      <c r="G497" s="41"/>
      <c r="H497" s="41"/>
      <c r="I497" s="46"/>
      <c r="J497" s="92"/>
      <c r="K497" s="45"/>
      <c r="L497" s="45"/>
      <c r="M497" s="45"/>
      <c r="N497" s="41"/>
    </row>
    <row r="498" spans="1:14" x14ac:dyDescent="0.2">
      <c r="A498" s="41"/>
      <c r="B498" s="26"/>
      <c r="C498" s="51"/>
      <c r="D498" s="47"/>
      <c r="E498" s="41"/>
      <c r="F498" s="50"/>
      <c r="G498" s="41"/>
      <c r="H498" s="41"/>
      <c r="I498" s="46"/>
      <c r="J498" s="92"/>
      <c r="K498" s="45"/>
      <c r="L498" s="45"/>
      <c r="M498" s="45"/>
      <c r="N498" s="41"/>
    </row>
    <row r="499" spans="1:14" x14ac:dyDescent="0.2">
      <c r="A499" s="41"/>
      <c r="B499" s="26"/>
      <c r="C499" s="51"/>
      <c r="D499" s="47"/>
      <c r="E499" s="41"/>
      <c r="F499" s="50"/>
      <c r="G499" s="41"/>
      <c r="H499" s="41"/>
      <c r="I499" s="46"/>
      <c r="J499" s="92"/>
      <c r="K499" s="45"/>
      <c r="L499" s="45"/>
      <c r="M499" s="45"/>
      <c r="N499" s="41"/>
    </row>
    <row r="500" spans="1:14" x14ac:dyDescent="0.2">
      <c r="A500" s="41"/>
      <c r="B500" s="26"/>
      <c r="C500" s="51"/>
      <c r="D500" s="47"/>
      <c r="E500" s="41"/>
      <c r="F500" s="50"/>
      <c r="G500" s="41"/>
      <c r="H500" s="41"/>
      <c r="I500" s="46"/>
      <c r="J500" s="92"/>
      <c r="K500" s="45"/>
      <c r="L500" s="45"/>
      <c r="M500" s="45"/>
      <c r="N500" s="41"/>
    </row>
    <row r="501" spans="1:14" x14ac:dyDescent="0.2">
      <c r="A501" s="41"/>
      <c r="B501" s="26"/>
      <c r="C501" s="51"/>
      <c r="D501" s="47"/>
      <c r="E501" s="41"/>
      <c r="F501" s="50"/>
      <c r="G501" s="41"/>
      <c r="H501" s="41"/>
      <c r="I501" s="46"/>
      <c r="J501" s="92"/>
      <c r="K501" s="45"/>
      <c r="L501" s="45"/>
      <c r="M501" s="45"/>
      <c r="N501" s="41"/>
    </row>
    <row r="502" spans="1:14" x14ac:dyDescent="0.2">
      <c r="A502" s="41"/>
      <c r="B502" s="26"/>
      <c r="C502" s="51"/>
      <c r="D502" s="47"/>
      <c r="E502" s="41"/>
      <c r="F502" s="50"/>
      <c r="G502" s="41"/>
      <c r="H502" s="41"/>
      <c r="I502" s="46"/>
      <c r="J502" s="92"/>
      <c r="K502" s="45"/>
      <c r="L502" s="45"/>
      <c r="M502" s="45"/>
      <c r="N502" s="41"/>
    </row>
    <row r="503" spans="1:14" x14ac:dyDescent="0.2">
      <c r="A503" s="41"/>
      <c r="B503" s="26"/>
      <c r="C503" s="51"/>
      <c r="D503" s="47"/>
      <c r="E503" s="41"/>
      <c r="F503" s="50"/>
      <c r="G503" s="41"/>
      <c r="H503" s="41"/>
      <c r="I503" s="46"/>
      <c r="J503" s="92"/>
      <c r="K503" s="45"/>
      <c r="L503" s="45"/>
      <c r="M503" s="45"/>
      <c r="N503" s="41"/>
    </row>
    <row r="504" spans="1:14" x14ac:dyDescent="0.2">
      <c r="A504" s="41"/>
      <c r="B504" s="26"/>
      <c r="C504" s="51"/>
      <c r="D504" s="47"/>
      <c r="E504" s="41"/>
      <c r="F504" s="50"/>
      <c r="G504" s="41"/>
      <c r="H504" s="41"/>
      <c r="I504" s="46"/>
      <c r="J504" s="92"/>
      <c r="K504" s="45"/>
      <c r="L504" s="45"/>
      <c r="M504" s="45"/>
      <c r="N504" s="41"/>
    </row>
    <row r="505" spans="1:14" x14ac:dyDescent="0.2">
      <c r="A505" s="41"/>
      <c r="B505" s="26"/>
      <c r="C505" s="51"/>
      <c r="D505" s="47"/>
      <c r="E505" s="41"/>
      <c r="F505" s="50"/>
      <c r="G505" s="41"/>
      <c r="H505" s="41"/>
      <c r="I505" s="46"/>
      <c r="J505" s="92"/>
      <c r="K505" s="45"/>
      <c r="L505" s="45"/>
      <c r="M505" s="45"/>
      <c r="N505" s="41"/>
    </row>
    <row r="506" spans="1:14" x14ac:dyDescent="0.2">
      <c r="A506" s="41"/>
      <c r="B506" s="26"/>
      <c r="C506" s="51"/>
      <c r="D506" s="47"/>
      <c r="E506" s="41"/>
      <c r="F506" s="50"/>
      <c r="G506" s="41"/>
      <c r="H506" s="41"/>
      <c r="I506" s="46"/>
      <c r="J506" s="92"/>
      <c r="K506" s="45"/>
      <c r="L506" s="45"/>
      <c r="M506" s="45"/>
      <c r="N506" s="41"/>
    </row>
    <row r="507" spans="1:14" x14ac:dyDescent="0.2">
      <c r="A507" s="41"/>
      <c r="B507" s="26"/>
      <c r="C507" s="51"/>
      <c r="D507" s="47"/>
      <c r="E507" s="41"/>
      <c r="F507" s="50"/>
      <c r="G507" s="41"/>
      <c r="H507" s="41"/>
      <c r="I507" s="46"/>
      <c r="J507" s="92"/>
      <c r="K507" s="45"/>
      <c r="L507" s="45"/>
      <c r="M507" s="45"/>
      <c r="N507" s="41"/>
    </row>
    <row r="508" spans="1:14" x14ac:dyDescent="0.2">
      <c r="A508" s="41"/>
      <c r="B508" s="26"/>
      <c r="C508" s="51"/>
      <c r="D508" s="47"/>
      <c r="E508" s="41"/>
      <c r="F508" s="50"/>
      <c r="G508" s="41"/>
      <c r="H508" s="41"/>
      <c r="I508" s="46"/>
      <c r="J508" s="92"/>
      <c r="K508" s="45"/>
      <c r="L508" s="45"/>
      <c r="M508" s="45"/>
      <c r="N508" s="41"/>
    </row>
    <row r="509" spans="1:14" x14ac:dyDescent="0.2">
      <c r="A509" s="41"/>
      <c r="B509" s="26"/>
      <c r="C509" s="51"/>
      <c r="D509" s="47"/>
      <c r="E509" s="41"/>
      <c r="F509" s="50"/>
      <c r="G509" s="41"/>
      <c r="H509" s="41"/>
      <c r="I509" s="46"/>
      <c r="J509" s="92"/>
      <c r="K509" s="45"/>
      <c r="L509" s="45"/>
      <c r="M509" s="45"/>
      <c r="N509" s="41"/>
    </row>
    <row r="510" spans="1:14" x14ac:dyDescent="0.2">
      <c r="A510" s="41"/>
      <c r="B510" s="26"/>
      <c r="C510" s="51"/>
      <c r="D510" s="47"/>
      <c r="E510" s="41"/>
      <c r="F510" s="50"/>
      <c r="G510" s="41"/>
      <c r="H510" s="41"/>
      <c r="I510" s="46"/>
      <c r="J510" s="92"/>
      <c r="K510" s="45"/>
      <c r="L510" s="45"/>
      <c r="M510" s="45"/>
      <c r="N510" s="41"/>
    </row>
    <row r="511" spans="1:14" x14ac:dyDescent="0.2">
      <c r="A511" s="41"/>
      <c r="B511" s="26"/>
      <c r="C511" s="51"/>
      <c r="D511" s="47"/>
      <c r="E511" s="41"/>
      <c r="F511" s="50"/>
      <c r="G511" s="41"/>
      <c r="H511" s="41"/>
      <c r="I511" s="46"/>
      <c r="J511" s="92"/>
      <c r="K511" s="45"/>
      <c r="L511" s="45"/>
      <c r="M511" s="45"/>
      <c r="N511" s="41"/>
    </row>
    <row r="512" spans="1:14" x14ac:dyDescent="0.2">
      <c r="A512" s="41"/>
      <c r="B512" s="26"/>
      <c r="C512" s="51"/>
      <c r="D512" s="47"/>
      <c r="E512" s="41"/>
      <c r="F512" s="50"/>
      <c r="G512" s="41"/>
      <c r="H512" s="41"/>
      <c r="I512" s="46"/>
      <c r="J512" s="92"/>
      <c r="K512" s="45"/>
      <c r="L512" s="45"/>
      <c r="M512" s="45"/>
      <c r="N512" s="41"/>
    </row>
    <row r="513" spans="1:14" x14ac:dyDescent="0.2">
      <c r="A513" s="41"/>
      <c r="B513" s="26"/>
      <c r="C513" s="51"/>
      <c r="D513" s="47"/>
      <c r="E513" s="41"/>
      <c r="F513" s="50"/>
      <c r="G513" s="41"/>
      <c r="H513" s="41"/>
      <c r="I513" s="46"/>
      <c r="J513" s="92"/>
      <c r="K513" s="45"/>
      <c r="L513" s="45"/>
      <c r="M513" s="45"/>
      <c r="N513" s="41"/>
    </row>
    <row r="514" spans="1:14" x14ac:dyDescent="0.2">
      <c r="A514" s="41"/>
      <c r="B514" s="26"/>
      <c r="C514" s="51"/>
      <c r="D514" s="47"/>
      <c r="E514" s="41"/>
      <c r="F514" s="50"/>
      <c r="G514" s="41"/>
      <c r="H514" s="41"/>
      <c r="I514" s="46"/>
      <c r="J514" s="92"/>
      <c r="K514" s="45"/>
      <c r="L514" s="45"/>
      <c r="M514" s="45"/>
      <c r="N514" s="41"/>
    </row>
    <row r="515" spans="1:14" x14ac:dyDescent="0.2">
      <c r="A515" s="41"/>
      <c r="B515" s="26"/>
      <c r="C515" s="51"/>
      <c r="D515" s="47"/>
      <c r="E515" s="41"/>
      <c r="F515" s="50"/>
      <c r="G515" s="41"/>
      <c r="H515" s="41"/>
      <c r="I515" s="46"/>
      <c r="J515" s="92"/>
      <c r="K515" s="45"/>
      <c r="L515" s="45"/>
      <c r="M515" s="45"/>
      <c r="N515" s="41"/>
    </row>
    <row r="516" spans="1:14" x14ac:dyDescent="0.2">
      <c r="A516" s="41"/>
      <c r="B516" s="26"/>
      <c r="C516" s="51"/>
      <c r="D516" s="47"/>
      <c r="E516" s="41"/>
      <c r="F516" s="50"/>
      <c r="G516" s="41"/>
      <c r="H516" s="41"/>
      <c r="I516" s="46"/>
      <c r="J516" s="92"/>
      <c r="K516" s="45"/>
      <c r="L516" s="45"/>
      <c r="M516" s="45"/>
      <c r="N516" s="41"/>
    </row>
    <row r="517" spans="1:14" x14ac:dyDescent="0.2">
      <c r="A517" s="41"/>
      <c r="B517" s="26"/>
      <c r="C517" s="51"/>
      <c r="D517" s="47"/>
      <c r="E517" s="41"/>
      <c r="F517" s="50"/>
      <c r="G517" s="41"/>
      <c r="H517" s="41"/>
      <c r="I517" s="46"/>
      <c r="J517" s="92"/>
      <c r="K517" s="45"/>
      <c r="L517" s="45"/>
      <c r="M517" s="45"/>
      <c r="N517" s="41"/>
    </row>
    <row r="518" spans="1:14" x14ac:dyDescent="0.2">
      <c r="A518" s="41"/>
      <c r="B518" s="26"/>
      <c r="C518" s="51"/>
      <c r="D518" s="47"/>
      <c r="E518" s="41"/>
      <c r="F518" s="50"/>
      <c r="G518" s="41"/>
      <c r="H518" s="41"/>
      <c r="I518" s="46"/>
      <c r="J518" s="92"/>
      <c r="K518" s="45"/>
      <c r="L518" s="45"/>
      <c r="M518" s="45"/>
      <c r="N518" s="41"/>
    </row>
    <row r="519" spans="1:14" x14ac:dyDescent="0.2">
      <c r="A519" s="41"/>
      <c r="B519" s="26"/>
      <c r="C519" s="51"/>
      <c r="D519" s="47"/>
      <c r="E519" s="41"/>
      <c r="F519" s="50"/>
      <c r="G519" s="41"/>
      <c r="H519" s="41"/>
      <c r="I519" s="46"/>
      <c r="J519" s="92"/>
      <c r="K519" s="45"/>
      <c r="L519" s="45"/>
      <c r="M519" s="45"/>
      <c r="N519" s="41"/>
    </row>
    <row r="520" spans="1:14" x14ac:dyDescent="0.2">
      <c r="A520" s="41"/>
      <c r="B520" s="26"/>
      <c r="C520" s="51"/>
      <c r="D520" s="47"/>
      <c r="E520" s="41"/>
      <c r="F520" s="50"/>
      <c r="G520" s="41"/>
      <c r="H520" s="41"/>
      <c r="I520" s="46"/>
      <c r="J520" s="92"/>
      <c r="K520" s="45"/>
      <c r="L520" s="45"/>
      <c r="M520" s="45"/>
      <c r="N520" s="41"/>
    </row>
    <row r="521" spans="1:14" x14ac:dyDescent="0.2">
      <c r="A521" s="41"/>
      <c r="B521" s="26"/>
      <c r="C521" s="51"/>
      <c r="D521" s="47"/>
      <c r="E521" s="41"/>
      <c r="F521" s="50"/>
      <c r="G521" s="41"/>
      <c r="H521" s="41"/>
      <c r="I521" s="46"/>
      <c r="J521" s="92"/>
      <c r="K521" s="45"/>
      <c r="L521" s="45"/>
      <c r="M521" s="45"/>
      <c r="N521" s="41"/>
    </row>
    <row r="522" spans="1:14" x14ac:dyDescent="0.2">
      <c r="A522" s="41"/>
      <c r="B522" s="26"/>
      <c r="C522" s="51"/>
      <c r="D522" s="47"/>
      <c r="E522" s="41"/>
      <c r="F522" s="50"/>
      <c r="G522" s="41"/>
      <c r="H522" s="41"/>
      <c r="I522" s="46"/>
      <c r="J522" s="92"/>
      <c r="K522" s="45"/>
      <c r="L522" s="45"/>
      <c r="M522" s="45"/>
      <c r="N522" s="41"/>
    </row>
    <row r="523" spans="1:14" x14ac:dyDescent="0.2">
      <c r="A523" s="41"/>
      <c r="B523" s="26"/>
      <c r="C523" s="51"/>
      <c r="D523" s="47"/>
      <c r="E523" s="41"/>
      <c r="F523" s="50"/>
      <c r="G523" s="41"/>
      <c r="H523" s="41"/>
      <c r="I523" s="46"/>
      <c r="J523" s="92"/>
      <c r="K523" s="45"/>
      <c r="L523" s="45"/>
      <c r="M523" s="45"/>
      <c r="N523" s="41"/>
    </row>
    <row r="524" spans="1:14" x14ac:dyDescent="0.2">
      <c r="A524" s="41"/>
      <c r="B524" s="26"/>
      <c r="C524" s="51"/>
      <c r="D524" s="47"/>
      <c r="E524" s="41"/>
      <c r="F524" s="50"/>
      <c r="G524" s="41"/>
      <c r="H524" s="41"/>
      <c r="I524" s="46"/>
      <c r="J524" s="92"/>
      <c r="K524" s="45"/>
      <c r="L524" s="45"/>
      <c r="M524" s="45"/>
      <c r="N524" s="41"/>
    </row>
    <row r="525" spans="1:14" x14ac:dyDescent="0.2">
      <c r="A525" s="41"/>
      <c r="B525" s="26"/>
      <c r="C525" s="51"/>
      <c r="D525" s="47"/>
      <c r="E525" s="41"/>
      <c r="F525" s="50"/>
      <c r="G525" s="41"/>
      <c r="H525" s="41"/>
      <c r="I525" s="46"/>
      <c r="J525" s="92"/>
      <c r="K525" s="45"/>
      <c r="L525" s="45"/>
      <c r="M525" s="45"/>
      <c r="N525" s="41"/>
    </row>
    <row r="526" spans="1:14" x14ac:dyDescent="0.2">
      <c r="A526" s="41"/>
      <c r="B526" s="26"/>
      <c r="C526" s="51"/>
      <c r="D526" s="47"/>
      <c r="E526" s="41"/>
      <c r="F526" s="50"/>
      <c r="G526" s="41"/>
      <c r="H526" s="41"/>
      <c r="I526" s="46"/>
      <c r="J526" s="92"/>
      <c r="K526" s="45"/>
      <c r="L526" s="45"/>
      <c r="M526" s="45"/>
      <c r="N526" s="41"/>
    </row>
    <row r="527" spans="1:14" x14ac:dyDescent="0.2">
      <c r="A527" s="41"/>
      <c r="B527" s="26"/>
      <c r="C527" s="51"/>
      <c r="D527" s="47"/>
      <c r="E527" s="41"/>
      <c r="F527" s="50"/>
      <c r="G527" s="41"/>
      <c r="H527" s="41"/>
      <c r="I527" s="46"/>
      <c r="J527" s="92"/>
      <c r="K527" s="45"/>
      <c r="L527" s="45"/>
      <c r="M527" s="45"/>
      <c r="N527" s="41"/>
    </row>
    <row r="528" spans="1:14" x14ac:dyDescent="0.2">
      <c r="A528" s="41"/>
      <c r="B528" s="26"/>
      <c r="C528" s="51"/>
      <c r="D528" s="47"/>
      <c r="E528" s="41"/>
      <c r="F528" s="50"/>
      <c r="G528" s="41"/>
      <c r="H528" s="41"/>
      <c r="I528" s="46"/>
      <c r="J528" s="92"/>
      <c r="K528" s="45"/>
      <c r="L528" s="45"/>
      <c r="M528" s="45"/>
      <c r="N528" s="41"/>
    </row>
    <row r="529" spans="1:14" x14ac:dyDescent="0.2">
      <c r="A529" s="41"/>
      <c r="B529" s="26"/>
      <c r="C529" s="51"/>
      <c r="D529" s="47"/>
      <c r="E529" s="41"/>
      <c r="F529" s="50"/>
      <c r="G529" s="41"/>
      <c r="H529" s="41"/>
      <c r="I529" s="46"/>
      <c r="J529" s="92"/>
      <c r="K529" s="45"/>
      <c r="L529" s="45"/>
      <c r="M529" s="45"/>
      <c r="N529" s="41"/>
    </row>
    <row r="530" spans="1:14" x14ac:dyDescent="0.2">
      <c r="A530" s="41"/>
      <c r="B530" s="26"/>
      <c r="C530" s="51"/>
      <c r="D530" s="47"/>
      <c r="E530" s="41"/>
      <c r="F530" s="50"/>
      <c r="G530" s="41"/>
      <c r="H530" s="41"/>
      <c r="I530" s="46"/>
      <c r="J530" s="92"/>
      <c r="K530" s="45"/>
      <c r="L530" s="45"/>
      <c r="M530" s="45"/>
      <c r="N530" s="41"/>
    </row>
    <row r="531" spans="1:14" x14ac:dyDescent="0.2">
      <c r="A531" s="41"/>
      <c r="B531" s="26"/>
      <c r="C531" s="51"/>
      <c r="D531" s="47"/>
      <c r="E531" s="41"/>
      <c r="F531" s="50"/>
      <c r="G531" s="41"/>
      <c r="H531" s="41"/>
      <c r="I531" s="46"/>
      <c r="J531" s="92"/>
      <c r="K531" s="45"/>
      <c r="L531" s="45"/>
      <c r="M531" s="45"/>
      <c r="N531" s="41"/>
    </row>
    <row r="532" spans="1:14" x14ac:dyDescent="0.2">
      <c r="A532" s="41"/>
      <c r="B532" s="26"/>
      <c r="C532" s="51"/>
      <c r="D532" s="47"/>
      <c r="E532" s="41"/>
      <c r="F532" s="50"/>
      <c r="G532" s="41"/>
      <c r="H532" s="41"/>
      <c r="I532" s="46"/>
      <c r="J532" s="92"/>
      <c r="K532" s="45"/>
      <c r="L532" s="45"/>
      <c r="M532" s="45"/>
      <c r="N532" s="41"/>
    </row>
    <row r="533" spans="1:14" x14ac:dyDescent="0.2">
      <c r="A533" s="41"/>
      <c r="B533" s="26"/>
      <c r="C533" s="51"/>
      <c r="D533" s="47"/>
      <c r="E533" s="41"/>
      <c r="F533" s="50"/>
      <c r="G533" s="41"/>
      <c r="H533" s="41"/>
      <c r="I533" s="46"/>
      <c r="J533" s="92"/>
      <c r="K533" s="45"/>
      <c r="L533" s="45"/>
      <c r="M533" s="45"/>
      <c r="N533" s="41"/>
    </row>
    <row r="534" spans="1:14" x14ac:dyDescent="0.2">
      <c r="A534" s="41"/>
      <c r="B534" s="26"/>
      <c r="C534" s="51"/>
      <c r="D534" s="47"/>
      <c r="E534" s="41"/>
      <c r="F534" s="50"/>
      <c r="G534" s="41"/>
      <c r="H534" s="41"/>
      <c r="I534" s="46"/>
      <c r="J534" s="92"/>
      <c r="K534" s="45"/>
      <c r="L534" s="45"/>
      <c r="M534" s="45"/>
      <c r="N534" s="41"/>
    </row>
    <row r="535" spans="1:14" x14ac:dyDescent="0.2">
      <c r="A535" s="41"/>
      <c r="B535" s="26"/>
      <c r="C535" s="51"/>
      <c r="D535" s="47"/>
      <c r="E535" s="41"/>
      <c r="F535" s="50"/>
      <c r="G535" s="41"/>
      <c r="H535" s="41"/>
      <c r="I535" s="46"/>
      <c r="J535" s="92"/>
      <c r="K535" s="45"/>
      <c r="L535" s="45"/>
      <c r="M535" s="45"/>
      <c r="N535" s="41"/>
    </row>
    <row r="536" spans="1:14" x14ac:dyDescent="0.2">
      <c r="A536" s="41"/>
      <c r="B536" s="26"/>
      <c r="C536" s="51"/>
      <c r="D536" s="47"/>
      <c r="E536" s="41"/>
      <c r="F536" s="50"/>
      <c r="G536" s="41"/>
      <c r="H536" s="41"/>
      <c r="I536" s="46"/>
      <c r="J536" s="92"/>
      <c r="K536" s="45"/>
      <c r="L536" s="45"/>
      <c r="M536" s="45"/>
      <c r="N536" s="41"/>
    </row>
    <row r="537" spans="1:14" x14ac:dyDescent="0.2">
      <c r="A537" s="41"/>
      <c r="B537" s="26"/>
      <c r="C537" s="51"/>
      <c r="D537" s="47"/>
      <c r="E537" s="41"/>
      <c r="F537" s="50"/>
      <c r="G537" s="41"/>
      <c r="H537" s="41"/>
      <c r="I537" s="46"/>
      <c r="J537" s="92"/>
      <c r="K537" s="45"/>
      <c r="L537" s="45"/>
      <c r="M537" s="45"/>
      <c r="N537" s="41"/>
    </row>
    <row r="538" spans="1:14" x14ac:dyDescent="0.2">
      <c r="A538" s="41"/>
      <c r="B538" s="26"/>
      <c r="C538" s="51"/>
      <c r="D538" s="47"/>
      <c r="E538" s="41"/>
      <c r="F538" s="50"/>
      <c r="G538" s="41"/>
      <c r="H538" s="41"/>
      <c r="I538" s="46"/>
      <c r="J538" s="92"/>
      <c r="K538" s="45"/>
      <c r="L538" s="45"/>
      <c r="M538" s="45"/>
      <c r="N538" s="41"/>
    </row>
    <row r="539" spans="1:14" x14ac:dyDescent="0.2">
      <c r="A539" s="41"/>
      <c r="B539" s="26"/>
      <c r="C539" s="51"/>
      <c r="D539" s="47"/>
      <c r="E539" s="41"/>
      <c r="F539" s="50"/>
      <c r="G539" s="41"/>
      <c r="H539" s="41"/>
      <c r="I539" s="46"/>
      <c r="J539" s="92"/>
      <c r="K539" s="45"/>
      <c r="L539" s="45"/>
      <c r="M539" s="45"/>
      <c r="N539" s="41"/>
    </row>
    <row r="540" spans="1:14" x14ac:dyDescent="0.2">
      <c r="A540" s="41"/>
      <c r="B540" s="26"/>
      <c r="C540" s="51"/>
      <c r="D540" s="47"/>
      <c r="E540" s="41"/>
      <c r="F540" s="50"/>
      <c r="G540" s="41"/>
      <c r="H540" s="41"/>
      <c r="I540" s="46"/>
      <c r="J540" s="92"/>
      <c r="K540" s="45"/>
      <c r="L540" s="45"/>
      <c r="M540" s="45"/>
      <c r="N540" s="41"/>
    </row>
    <row r="541" spans="1:14" x14ac:dyDescent="0.2">
      <c r="A541" s="41"/>
      <c r="B541" s="26"/>
      <c r="C541" s="51"/>
      <c r="D541" s="47"/>
      <c r="E541" s="41"/>
      <c r="F541" s="50"/>
      <c r="G541" s="41"/>
      <c r="H541" s="41"/>
      <c r="I541" s="46"/>
      <c r="J541" s="92"/>
      <c r="K541" s="45"/>
      <c r="L541" s="45"/>
      <c r="M541" s="45"/>
      <c r="N541" s="41"/>
    </row>
    <row r="542" spans="1:14" x14ac:dyDescent="0.2">
      <c r="A542" s="41"/>
      <c r="B542" s="26"/>
      <c r="C542" s="51"/>
      <c r="D542" s="47"/>
      <c r="E542" s="41"/>
      <c r="F542" s="50"/>
      <c r="G542" s="41"/>
      <c r="H542" s="41"/>
      <c r="I542" s="46"/>
      <c r="J542" s="92"/>
      <c r="K542" s="45"/>
      <c r="L542" s="45"/>
      <c r="M542" s="45"/>
      <c r="N542" s="41"/>
    </row>
    <row r="543" spans="1:14" x14ac:dyDescent="0.2">
      <c r="A543" s="41"/>
      <c r="B543" s="26"/>
      <c r="C543" s="51"/>
      <c r="D543" s="47"/>
      <c r="E543" s="41"/>
      <c r="F543" s="50"/>
      <c r="G543" s="41"/>
      <c r="H543" s="41"/>
      <c r="I543" s="46"/>
      <c r="J543" s="92"/>
      <c r="K543" s="45"/>
      <c r="L543" s="45"/>
      <c r="M543" s="45"/>
      <c r="N543" s="41"/>
    </row>
    <row r="544" spans="1:14" x14ac:dyDescent="0.2">
      <c r="A544" s="41"/>
      <c r="B544" s="26"/>
      <c r="C544" s="51"/>
      <c r="D544" s="47"/>
      <c r="E544" s="41"/>
      <c r="F544" s="50"/>
      <c r="G544" s="41"/>
      <c r="H544" s="41"/>
      <c r="I544" s="46"/>
      <c r="J544" s="92"/>
      <c r="K544" s="45"/>
      <c r="L544" s="45"/>
      <c r="M544" s="45"/>
      <c r="N544" s="41"/>
    </row>
    <row r="545" spans="1:14" x14ac:dyDescent="0.2">
      <c r="A545" s="41"/>
      <c r="B545" s="26"/>
      <c r="C545" s="51"/>
      <c r="D545" s="47"/>
      <c r="E545" s="41"/>
      <c r="F545" s="50"/>
      <c r="G545" s="41"/>
      <c r="H545" s="41"/>
      <c r="I545" s="46"/>
      <c r="J545" s="92"/>
      <c r="K545" s="45"/>
      <c r="L545" s="45"/>
      <c r="M545" s="45"/>
      <c r="N545" s="41"/>
    </row>
    <row r="546" spans="1:14" x14ac:dyDescent="0.2">
      <c r="A546" s="41"/>
      <c r="B546" s="26"/>
      <c r="C546" s="51"/>
      <c r="D546" s="47"/>
      <c r="E546" s="41"/>
      <c r="F546" s="50"/>
      <c r="G546" s="41"/>
      <c r="H546" s="41"/>
      <c r="I546" s="46"/>
      <c r="J546" s="92"/>
      <c r="K546" s="45"/>
      <c r="L546" s="45"/>
      <c r="M546" s="45"/>
      <c r="N546" s="41"/>
    </row>
    <row r="547" spans="1:14" x14ac:dyDescent="0.2">
      <c r="A547" s="41"/>
      <c r="B547" s="26"/>
      <c r="C547" s="51"/>
      <c r="D547" s="47"/>
      <c r="E547" s="41"/>
      <c r="F547" s="50"/>
      <c r="G547" s="41"/>
      <c r="H547" s="41"/>
      <c r="I547" s="46"/>
      <c r="J547" s="92"/>
      <c r="K547" s="45"/>
      <c r="L547" s="45"/>
      <c r="M547" s="45"/>
      <c r="N547" s="41"/>
    </row>
    <row r="548" spans="1:14" x14ac:dyDescent="0.2">
      <c r="A548" s="41"/>
      <c r="B548" s="26"/>
      <c r="C548" s="51"/>
      <c r="D548" s="47"/>
      <c r="E548" s="41"/>
      <c r="F548" s="50"/>
      <c r="G548" s="41"/>
      <c r="H548" s="41"/>
      <c r="I548" s="46"/>
      <c r="J548" s="92"/>
      <c r="K548" s="45"/>
      <c r="L548" s="45"/>
      <c r="M548" s="45"/>
      <c r="N548" s="41"/>
    </row>
    <row r="549" spans="1:14" x14ac:dyDescent="0.2">
      <c r="A549" s="41"/>
      <c r="B549" s="26"/>
      <c r="C549" s="51"/>
      <c r="D549" s="47"/>
      <c r="E549" s="41"/>
      <c r="F549" s="50"/>
      <c r="G549" s="41"/>
      <c r="H549" s="41"/>
      <c r="I549" s="46"/>
      <c r="J549" s="92"/>
      <c r="K549" s="45"/>
      <c r="L549" s="45"/>
      <c r="M549" s="45"/>
      <c r="N549" s="41"/>
    </row>
    <row r="550" spans="1:14" x14ac:dyDescent="0.2">
      <c r="A550" s="41"/>
      <c r="B550" s="26"/>
      <c r="C550" s="51"/>
      <c r="D550" s="47"/>
      <c r="E550" s="41"/>
      <c r="F550" s="50"/>
      <c r="G550" s="41"/>
      <c r="H550" s="41"/>
      <c r="I550" s="46"/>
      <c r="J550" s="92"/>
      <c r="K550" s="45"/>
      <c r="L550" s="45"/>
      <c r="M550" s="45"/>
      <c r="N550" s="41"/>
    </row>
    <row r="551" spans="1:14" x14ac:dyDescent="0.2">
      <c r="A551" s="41"/>
      <c r="B551" s="26"/>
      <c r="C551" s="51"/>
      <c r="D551" s="47"/>
      <c r="E551" s="41"/>
      <c r="F551" s="50"/>
      <c r="G551" s="41"/>
      <c r="H551" s="41"/>
      <c r="I551" s="46"/>
      <c r="J551" s="92"/>
      <c r="K551" s="45"/>
      <c r="L551" s="45"/>
      <c r="M551" s="45"/>
      <c r="N551" s="41"/>
    </row>
    <row r="552" spans="1:14" x14ac:dyDescent="0.2">
      <c r="A552" s="41"/>
      <c r="B552" s="26"/>
      <c r="C552" s="51"/>
      <c r="D552" s="47"/>
      <c r="E552" s="41"/>
      <c r="F552" s="50"/>
      <c r="G552" s="41"/>
      <c r="H552" s="41"/>
      <c r="I552" s="46"/>
      <c r="J552" s="92"/>
      <c r="K552" s="45"/>
      <c r="L552" s="45"/>
      <c r="M552" s="45"/>
      <c r="N552" s="41"/>
    </row>
    <row r="553" spans="1:14" x14ac:dyDescent="0.2">
      <c r="A553" s="41"/>
      <c r="B553" s="26"/>
      <c r="C553" s="51"/>
      <c r="D553" s="47"/>
      <c r="E553" s="41"/>
      <c r="F553" s="50"/>
      <c r="G553" s="41"/>
      <c r="H553" s="41"/>
      <c r="I553" s="46"/>
      <c r="J553" s="92"/>
      <c r="K553" s="45"/>
      <c r="L553" s="45"/>
      <c r="M553" s="45"/>
      <c r="N553" s="41"/>
    </row>
    <row r="554" spans="1:14" x14ac:dyDescent="0.2">
      <c r="A554" s="41"/>
      <c r="B554" s="26"/>
      <c r="C554" s="51"/>
      <c r="D554" s="47"/>
      <c r="E554" s="41"/>
      <c r="F554" s="50"/>
      <c r="G554" s="41"/>
      <c r="H554" s="41"/>
      <c r="I554" s="46"/>
      <c r="J554" s="92"/>
      <c r="K554" s="45"/>
      <c r="L554" s="45"/>
      <c r="M554" s="45"/>
      <c r="N554" s="41"/>
    </row>
    <row r="555" spans="1:14" x14ac:dyDescent="0.2">
      <c r="A555" s="41"/>
      <c r="B555" s="26"/>
      <c r="C555" s="51"/>
      <c r="D555" s="47"/>
      <c r="E555" s="41"/>
      <c r="F555" s="50"/>
      <c r="G555" s="41"/>
      <c r="H555" s="41"/>
      <c r="I555" s="46"/>
      <c r="J555" s="92"/>
      <c r="K555" s="45"/>
      <c r="L555" s="45"/>
      <c r="M555" s="45"/>
      <c r="N555" s="41"/>
    </row>
    <row r="556" spans="1:14" x14ac:dyDescent="0.2">
      <c r="A556" s="41"/>
      <c r="B556" s="26"/>
      <c r="C556" s="51"/>
      <c r="D556" s="47"/>
      <c r="E556" s="41"/>
      <c r="F556" s="50"/>
      <c r="G556" s="41"/>
      <c r="H556" s="41"/>
      <c r="I556" s="46"/>
      <c r="J556" s="92"/>
      <c r="K556" s="45"/>
      <c r="L556" s="45"/>
      <c r="M556" s="45"/>
      <c r="N556" s="41"/>
    </row>
    <row r="557" spans="1:14" x14ac:dyDescent="0.2">
      <c r="A557" s="41"/>
      <c r="B557" s="26"/>
      <c r="C557" s="51"/>
      <c r="D557" s="47"/>
      <c r="E557" s="41"/>
      <c r="F557" s="50"/>
      <c r="G557" s="41"/>
      <c r="H557" s="41"/>
      <c r="I557" s="46"/>
      <c r="J557" s="92"/>
      <c r="K557" s="45"/>
      <c r="L557" s="45"/>
      <c r="M557" s="45"/>
      <c r="N557" s="41"/>
    </row>
    <row r="558" spans="1:14" x14ac:dyDescent="0.2">
      <c r="A558" s="41"/>
      <c r="B558" s="26"/>
      <c r="C558" s="51"/>
      <c r="D558" s="47"/>
      <c r="E558" s="41"/>
      <c r="F558" s="50"/>
      <c r="G558" s="41"/>
      <c r="H558" s="41"/>
      <c r="I558" s="46"/>
      <c r="J558" s="92"/>
      <c r="K558" s="45"/>
      <c r="L558" s="45"/>
      <c r="M558" s="45"/>
      <c r="N558" s="41"/>
    </row>
    <row r="559" spans="1:14" x14ac:dyDescent="0.2">
      <c r="A559" s="41"/>
      <c r="B559" s="26"/>
      <c r="C559" s="51"/>
      <c r="D559" s="47"/>
      <c r="E559" s="41"/>
      <c r="F559" s="50"/>
      <c r="G559" s="41"/>
      <c r="H559" s="41"/>
      <c r="I559" s="46"/>
      <c r="J559" s="92"/>
      <c r="K559" s="45"/>
      <c r="L559" s="45"/>
      <c r="M559" s="45"/>
      <c r="N559" s="41"/>
    </row>
    <row r="560" spans="1:14" x14ac:dyDescent="0.2">
      <c r="A560" s="41"/>
      <c r="B560" s="26"/>
      <c r="C560" s="51"/>
      <c r="D560" s="47"/>
      <c r="E560" s="41"/>
      <c r="F560" s="50"/>
      <c r="G560" s="41"/>
      <c r="H560" s="41"/>
      <c r="I560" s="46"/>
      <c r="J560" s="92"/>
      <c r="K560" s="45"/>
      <c r="L560" s="45"/>
      <c r="M560" s="45"/>
      <c r="N560" s="41"/>
    </row>
    <row r="561" spans="1:14" x14ac:dyDescent="0.2">
      <c r="A561" s="41"/>
      <c r="B561" s="26"/>
      <c r="C561" s="51"/>
      <c r="D561" s="47"/>
      <c r="E561" s="41"/>
      <c r="F561" s="50"/>
      <c r="G561" s="41"/>
      <c r="H561" s="41"/>
      <c r="I561" s="46"/>
      <c r="J561" s="92"/>
      <c r="K561" s="45"/>
      <c r="L561" s="45"/>
      <c r="M561" s="45"/>
      <c r="N561" s="41"/>
    </row>
    <row r="562" spans="1:14" x14ac:dyDescent="0.2">
      <c r="A562" s="41"/>
      <c r="B562" s="26"/>
      <c r="C562" s="51"/>
      <c r="D562" s="47"/>
      <c r="E562" s="41"/>
      <c r="F562" s="50"/>
      <c r="G562" s="41"/>
      <c r="H562" s="41"/>
      <c r="I562" s="46"/>
      <c r="J562" s="92"/>
      <c r="K562" s="45"/>
      <c r="L562" s="45"/>
      <c r="M562" s="45"/>
      <c r="N562" s="41"/>
    </row>
    <row r="563" spans="1:14" x14ac:dyDescent="0.2">
      <c r="A563" s="41"/>
      <c r="B563" s="26"/>
      <c r="C563" s="51"/>
      <c r="D563" s="47"/>
      <c r="E563" s="41"/>
      <c r="F563" s="50"/>
      <c r="G563" s="41"/>
      <c r="H563" s="41"/>
      <c r="I563" s="46"/>
      <c r="J563" s="92"/>
      <c r="K563" s="45"/>
      <c r="L563" s="45"/>
      <c r="M563" s="45"/>
      <c r="N563" s="41"/>
    </row>
    <row r="564" spans="1:14" x14ac:dyDescent="0.2">
      <c r="A564" s="41"/>
      <c r="B564" s="26"/>
      <c r="C564" s="51"/>
      <c r="D564" s="47"/>
      <c r="E564" s="41"/>
      <c r="F564" s="50"/>
      <c r="G564" s="41"/>
      <c r="H564" s="41"/>
      <c r="I564" s="46"/>
      <c r="J564" s="92"/>
      <c r="K564" s="45"/>
      <c r="L564" s="45"/>
      <c r="M564" s="45"/>
      <c r="N564" s="41"/>
    </row>
    <row r="565" spans="1:14" x14ac:dyDescent="0.2">
      <c r="A565" s="41"/>
      <c r="B565" s="26"/>
      <c r="C565" s="51"/>
      <c r="D565" s="47"/>
      <c r="E565" s="41"/>
      <c r="F565" s="50"/>
      <c r="G565" s="41"/>
      <c r="H565" s="41"/>
      <c r="I565" s="46"/>
      <c r="J565" s="92"/>
      <c r="K565" s="45"/>
      <c r="L565" s="45"/>
      <c r="M565" s="45"/>
      <c r="N565" s="41"/>
    </row>
    <row r="566" spans="1:14" x14ac:dyDescent="0.2">
      <c r="A566" s="41"/>
      <c r="B566" s="26"/>
      <c r="C566" s="51"/>
      <c r="D566" s="47"/>
      <c r="E566" s="41"/>
      <c r="F566" s="50"/>
      <c r="G566" s="41"/>
      <c r="H566" s="41"/>
      <c r="I566" s="46"/>
      <c r="J566" s="92"/>
      <c r="K566" s="45"/>
      <c r="L566" s="45"/>
      <c r="M566" s="45"/>
      <c r="N566" s="41"/>
    </row>
    <row r="567" spans="1:14" x14ac:dyDescent="0.2">
      <c r="A567" s="41"/>
      <c r="B567" s="26"/>
      <c r="C567" s="51"/>
      <c r="D567" s="47"/>
      <c r="E567" s="41"/>
      <c r="F567" s="50"/>
      <c r="G567" s="41"/>
      <c r="H567" s="41"/>
      <c r="I567" s="46"/>
      <c r="J567" s="92"/>
      <c r="K567" s="45"/>
      <c r="L567" s="45"/>
      <c r="M567" s="45"/>
      <c r="N567" s="41"/>
    </row>
    <row r="568" spans="1:14" x14ac:dyDescent="0.2">
      <c r="A568" s="41"/>
      <c r="B568" s="26"/>
      <c r="C568" s="51"/>
      <c r="D568" s="47"/>
      <c r="E568" s="41"/>
      <c r="F568" s="50"/>
      <c r="G568" s="41"/>
      <c r="H568" s="41"/>
      <c r="I568" s="46"/>
      <c r="J568" s="92"/>
      <c r="K568" s="45"/>
      <c r="L568" s="45"/>
      <c r="M568" s="45"/>
      <c r="N568" s="41"/>
    </row>
    <row r="569" spans="1:14" x14ac:dyDescent="0.2">
      <c r="A569" s="41"/>
      <c r="B569" s="26"/>
      <c r="C569" s="51"/>
      <c r="D569" s="47"/>
      <c r="E569" s="41"/>
      <c r="F569" s="50"/>
      <c r="G569" s="41"/>
      <c r="H569" s="41"/>
      <c r="I569" s="46"/>
      <c r="J569" s="92"/>
      <c r="K569" s="45"/>
      <c r="L569" s="45"/>
      <c r="M569" s="45"/>
      <c r="N569" s="41"/>
    </row>
    <row r="570" spans="1:14" x14ac:dyDescent="0.2">
      <c r="A570" s="41"/>
      <c r="B570" s="26"/>
      <c r="C570" s="51"/>
      <c r="D570" s="47"/>
      <c r="E570" s="41"/>
      <c r="F570" s="50"/>
      <c r="G570" s="41"/>
      <c r="H570" s="41"/>
      <c r="I570" s="46"/>
      <c r="J570" s="92"/>
      <c r="K570" s="45"/>
      <c r="L570" s="45"/>
      <c r="M570" s="45"/>
      <c r="N570" s="41"/>
    </row>
    <row r="571" spans="1:14" x14ac:dyDescent="0.2">
      <c r="A571" s="41"/>
      <c r="B571" s="26"/>
      <c r="C571" s="51"/>
      <c r="D571" s="47"/>
      <c r="E571" s="41"/>
      <c r="F571" s="50"/>
      <c r="G571" s="41"/>
      <c r="H571" s="41"/>
      <c r="I571" s="46"/>
      <c r="J571" s="92"/>
      <c r="K571" s="45"/>
      <c r="L571" s="45"/>
      <c r="M571" s="45"/>
      <c r="N571" s="41"/>
    </row>
    <row r="572" spans="1:14" x14ac:dyDescent="0.2">
      <c r="A572" s="41"/>
      <c r="B572" s="26"/>
      <c r="C572" s="51"/>
      <c r="D572" s="47"/>
      <c r="E572" s="41"/>
      <c r="F572" s="50"/>
      <c r="G572" s="41"/>
      <c r="H572" s="41"/>
      <c r="I572" s="46"/>
      <c r="J572" s="92"/>
      <c r="K572" s="45"/>
      <c r="L572" s="45"/>
      <c r="M572" s="45"/>
      <c r="N572" s="41"/>
    </row>
    <row r="573" spans="1:14" x14ac:dyDescent="0.2">
      <c r="A573" s="41"/>
      <c r="B573" s="26"/>
      <c r="C573" s="51"/>
      <c r="D573" s="47"/>
      <c r="E573" s="41"/>
      <c r="F573" s="50"/>
      <c r="G573" s="41"/>
      <c r="H573" s="41"/>
      <c r="I573" s="46"/>
      <c r="J573" s="92"/>
      <c r="K573" s="45"/>
      <c r="L573" s="45"/>
      <c r="M573" s="45"/>
      <c r="N573" s="41"/>
    </row>
    <row r="574" spans="1:14" x14ac:dyDescent="0.2">
      <c r="A574" s="41"/>
      <c r="B574" s="26"/>
      <c r="C574" s="51"/>
      <c r="D574" s="47"/>
      <c r="E574" s="41"/>
      <c r="F574" s="50"/>
      <c r="G574" s="41"/>
      <c r="H574" s="41"/>
      <c r="I574" s="46"/>
      <c r="J574" s="92"/>
      <c r="K574" s="45"/>
      <c r="L574" s="45"/>
      <c r="M574" s="45"/>
      <c r="N574" s="41"/>
    </row>
    <row r="575" spans="1:14" x14ac:dyDescent="0.2">
      <c r="A575" s="41"/>
      <c r="B575" s="26"/>
      <c r="C575" s="51"/>
      <c r="D575" s="47"/>
      <c r="E575" s="41"/>
      <c r="F575" s="50"/>
      <c r="G575" s="41"/>
      <c r="H575" s="41"/>
      <c r="I575" s="46"/>
      <c r="J575" s="92"/>
      <c r="K575" s="45"/>
      <c r="L575" s="45"/>
      <c r="M575" s="45"/>
      <c r="N575" s="41"/>
    </row>
    <row r="576" spans="1:14" x14ac:dyDescent="0.2">
      <c r="A576" s="41"/>
      <c r="B576" s="26"/>
      <c r="C576" s="51"/>
      <c r="D576" s="47"/>
      <c r="E576" s="41"/>
      <c r="F576" s="50"/>
      <c r="G576" s="41"/>
      <c r="H576" s="41"/>
      <c r="I576" s="46"/>
      <c r="J576" s="92"/>
      <c r="K576" s="45"/>
      <c r="L576" s="45"/>
      <c r="M576" s="45"/>
      <c r="N576" s="41"/>
    </row>
    <row r="577" spans="1:14" x14ac:dyDescent="0.2">
      <c r="A577" s="41"/>
      <c r="B577" s="26"/>
      <c r="C577" s="51"/>
      <c r="D577" s="47"/>
      <c r="E577" s="41"/>
      <c r="F577" s="50"/>
      <c r="G577" s="41"/>
      <c r="H577" s="41"/>
      <c r="I577" s="46"/>
      <c r="J577" s="92"/>
      <c r="K577" s="45"/>
      <c r="L577" s="45"/>
      <c r="M577" s="45"/>
      <c r="N577" s="41"/>
    </row>
    <row r="578" spans="1:14" x14ac:dyDescent="0.2">
      <c r="A578" s="41"/>
      <c r="B578" s="26"/>
      <c r="C578" s="51"/>
      <c r="D578" s="47"/>
      <c r="E578" s="41"/>
      <c r="F578" s="50"/>
      <c r="G578" s="41"/>
      <c r="H578" s="41"/>
      <c r="I578" s="46"/>
      <c r="J578" s="92"/>
      <c r="K578" s="45"/>
      <c r="L578" s="45"/>
      <c r="M578" s="45"/>
      <c r="N578" s="41"/>
    </row>
    <row r="579" spans="1:14" x14ac:dyDescent="0.2">
      <c r="A579" s="41"/>
      <c r="B579" s="26"/>
      <c r="C579" s="51"/>
      <c r="D579" s="47"/>
      <c r="E579" s="41"/>
      <c r="F579" s="50"/>
      <c r="G579" s="41"/>
      <c r="H579" s="41"/>
      <c r="I579" s="46"/>
      <c r="J579" s="92"/>
      <c r="K579" s="45"/>
      <c r="L579" s="45"/>
      <c r="M579" s="45"/>
      <c r="N579" s="41"/>
    </row>
    <row r="580" spans="1:14" x14ac:dyDescent="0.2">
      <c r="A580" s="41"/>
      <c r="B580" s="26"/>
      <c r="C580" s="51"/>
      <c r="D580" s="47"/>
      <c r="E580" s="41"/>
      <c r="F580" s="50"/>
      <c r="G580" s="41"/>
      <c r="H580" s="41"/>
      <c r="I580" s="46"/>
      <c r="J580" s="92"/>
      <c r="K580" s="45"/>
      <c r="L580" s="45"/>
      <c r="M580" s="45"/>
      <c r="N580" s="41"/>
    </row>
    <row r="581" spans="1:14" x14ac:dyDescent="0.2">
      <c r="A581" s="41"/>
      <c r="B581" s="26"/>
      <c r="C581" s="51"/>
      <c r="D581" s="47"/>
      <c r="E581" s="41"/>
      <c r="F581" s="50"/>
      <c r="G581" s="41"/>
      <c r="H581" s="41"/>
      <c r="I581" s="46"/>
      <c r="J581" s="92"/>
      <c r="K581" s="45"/>
      <c r="L581" s="45"/>
      <c r="M581" s="45"/>
      <c r="N581" s="41"/>
    </row>
    <row r="582" spans="1:14" x14ac:dyDescent="0.2">
      <c r="A582" s="41"/>
      <c r="B582" s="26"/>
      <c r="C582" s="51"/>
      <c r="D582" s="47"/>
      <c r="E582" s="41"/>
      <c r="F582" s="50"/>
      <c r="G582" s="41"/>
      <c r="H582" s="41"/>
      <c r="I582" s="46"/>
      <c r="J582" s="92"/>
      <c r="K582" s="45"/>
      <c r="L582" s="45"/>
      <c r="M582" s="45"/>
      <c r="N582" s="41"/>
    </row>
    <row r="583" spans="1:14" x14ac:dyDescent="0.2">
      <c r="A583" s="41"/>
      <c r="B583" s="26"/>
      <c r="C583" s="51"/>
      <c r="D583" s="47"/>
      <c r="E583" s="41"/>
      <c r="F583" s="50"/>
      <c r="G583" s="41"/>
      <c r="H583" s="41"/>
      <c r="I583" s="46"/>
      <c r="J583" s="92"/>
      <c r="K583" s="45"/>
      <c r="L583" s="45"/>
      <c r="M583" s="45"/>
      <c r="N583" s="41"/>
    </row>
    <row r="584" spans="1:14" x14ac:dyDescent="0.2">
      <c r="A584" s="41"/>
      <c r="B584" s="26"/>
      <c r="C584" s="51"/>
      <c r="D584" s="47"/>
      <c r="E584" s="41"/>
      <c r="F584" s="50"/>
      <c r="G584" s="41"/>
      <c r="H584" s="41"/>
      <c r="I584" s="46"/>
      <c r="J584" s="92"/>
      <c r="K584" s="45"/>
      <c r="L584" s="45"/>
      <c r="M584" s="45"/>
      <c r="N584" s="41"/>
    </row>
    <row r="585" spans="1:14" x14ac:dyDescent="0.2">
      <c r="A585" s="41"/>
      <c r="B585" s="26"/>
      <c r="C585" s="51"/>
      <c r="D585" s="47"/>
      <c r="E585" s="41"/>
      <c r="F585" s="50"/>
      <c r="G585" s="41"/>
      <c r="H585" s="41"/>
      <c r="I585" s="46"/>
      <c r="J585" s="92"/>
      <c r="K585" s="45"/>
      <c r="L585" s="45"/>
      <c r="M585" s="45"/>
      <c r="N585" s="41"/>
    </row>
    <row r="586" spans="1:14" x14ac:dyDescent="0.2">
      <c r="A586" s="41"/>
      <c r="B586" s="26"/>
      <c r="C586" s="51"/>
      <c r="D586" s="47"/>
      <c r="E586" s="41"/>
      <c r="F586" s="50"/>
      <c r="G586" s="41"/>
      <c r="H586" s="41"/>
      <c r="I586" s="46"/>
      <c r="J586" s="92"/>
      <c r="K586" s="45"/>
      <c r="L586" s="45"/>
      <c r="M586" s="45"/>
      <c r="N586" s="41"/>
    </row>
    <row r="587" spans="1:14" x14ac:dyDescent="0.2">
      <c r="A587" s="41"/>
      <c r="B587" s="26"/>
      <c r="C587" s="51"/>
      <c r="D587" s="47"/>
      <c r="E587" s="41"/>
      <c r="F587" s="50"/>
      <c r="G587" s="41"/>
      <c r="H587" s="41"/>
      <c r="I587" s="46"/>
      <c r="J587" s="92"/>
      <c r="K587" s="45"/>
      <c r="L587" s="45"/>
      <c r="M587" s="45"/>
      <c r="N587" s="41"/>
    </row>
    <row r="588" spans="1:14" x14ac:dyDescent="0.2">
      <c r="A588" s="41"/>
      <c r="B588" s="26"/>
      <c r="C588" s="51"/>
      <c r="D588" s="47"/>
      <c r="E588" s="41"/>
      <c r="F588" s="50"/>
      <c r="G588" s="41"/>
      <c r="H588" s="41"/>
      <c r="I588" s="46"/>
      <c r="J588" s="92"/>
      <c r="K588" s="45"/>
      <c r="L588" s="45"/>
      <c r="M588" s="45"/>
      <c r="N588" s="41"/>
    </row>
    <row r="589" spans="1:14" x14ac:dyDescent="0.2">
      <c r="A589" s="41"/>
      <c r="B589" s="26"/>
      <c r="C589" s="51"/>
      <c r="D589" s="47"/>
      <c r="E589" s="41"/>
      <c r="F589" s="50"/>
      <c r="G589" s="41"/>
      <c r="H589" s="41"/>
      <c r="I589" s="46"/>
      <c r="J589" s="92"/>
      <c r="K589" s="45"/>
      <c r="L589" s="45"/>
      <c r="M589" s="45"/>
      <c r="N589" s="41"/>
    </row>
    <row r="590" spans="1:14" x14ac:dyDescent="0.2">
      <c r="A590" s="41"/>
      <c r="B590" s="26"/>
      <c r="C590" s="51"/>
      <c r="D590" s="47"/>
      <c r="E590" s="41"/>
      <c r="F590" s="50"/>
      <c r="G590" s="41"/>
      <c r="H590" s="41"/>
      <c r="I590" s="46"/>
      <c r="J590" s="92"/>
      <c r="K590" s="45"/>
      <c r="L590" s="45"/>
      <c r="M590" s="45"/>
      <c r="N590" s="41"/>
    </row>
    <row r="591" spans="1:14" x14ac:dyDescent="0.2">
      <c r="A591" s="41"/>
      <c r="B591" s="26"/>
      <c r="C591" s="51"/>
      <c r="D591" s="47"/>
      <c r="E591" s="41"/>
      <c r="F591" s="50"/>
      <c r="G591" s="41"/>
      <c r="H591" s="41"/>
      <c r="I591" s="46"/>
      <c r="J591" s="92"/>
      <c r="K591" s="45"/>
      <c r="L591" s="45"/>
      <c r="M591" s="45"/>
      <c r="N591" s="41"/>
    </row>
    <row r="592" spans="1:14" x14ac:dyDescent="0.2">
      <c r="A592" s="41"/>
      <c r="B592" s="26"/>
      <c r="C592" s="51"/>
      <c r="D592" s="47"/>
      <c r="E592" s="41"/>
      <c r="F592" s="50"/>
      <c r="G592" s="41"/>
      <c r="H592" s="41"/>
      <c r="I592" s="46"/>
      <c r="J592" s="92"/>
      <c r="K592" s="45"/>
      <c r="L592" s="45"/>
      <c r="M592" s="45"/>
      <c r="N592" s="41"/>
    </row>
    <row r="593" spans="1:14" x14ac:dyDescent="0.2">
      <c r="A593" s="41"/>
      <c r="B593" s="26"/>
      <c r="C593" s="51"/>
      <c r="D593" s="47"/>
      <c r="E593" s="41"/>
      <c r="F593" s="50"/>
      <c r="G593" s="41"/>
      <c r="H593" s="41"/>
      <c r="I593" s="46"/>
      <c r="J593" s="92"/>
      <c r="K593" s="45"/>
      <c r="L593" s="45"/>
      <c r="M593" s="45"/>
      <c r="N593" s="41"/>
    </row>
    <row r="594" spans="1:14" x14ac:dyDescent="0.2">
      <c r="A594" s="41"/>
      <c r="B594" s="26"/>
      <c r="C594" s="51"/>
      <c r="D594" s="47"/>
      <c r="E594" s="41"/>
      <c r="F594" s="50"/>
      <c r="G594" s="41"/>
      <c r="H594" s="41"/>
      <c r="I594" s="46"/>
      <c r="J594" s="92"/>
      <c r="K594" s="45"/>
      <c r="L594" s="45"/>
      <c r="M594" s="45"/>
      <c r="N594" s="41"/>
    </row>
    <row r="595" spans="1:14" x14ac:dyDescent="0.2">
      <c r="A595" s="41"/>
      <c r="B595" s="26"/>
      <c r="C595" s="51"/>
      <c r="D595" s="47"/>
      <c r="E595" s="41"/>
      <c r="F595" s="50"/>
      <c r="G595" s="41"/>
      <c r="H595" s="41"/>
      <c r="I595" s="46"/>
      <c r="J595" s="92"/>
      <c r="K595" s="45"/>
      <c r="L595" s="45"/>
      <c r="M595" s="45"/>
      <c r="N595" s="41"/>
    </row>
    <row r="596" spans="1:14" x14ac:dyDescent="0.2">
      <c r="A596" s="41"/>
      <c r="B596" s="26"/>
      <c r="C596" s="51"/>
      <c r="D596" s="47"/>
      <c r="E596" s="41"/>
      <c r="F596" s="50"/>
      <c r="G596" s="41"/>
      <c r="H596" s="41"/>
      <c r="I596" s="46"/>
      <c r="J596" s="92"/>
      <c r="K596" s="45"/>
      <c r="L596" s="45"/>
      <c r="M596" s="45"/>
      <c r="N596" s="41"/>
    </row>
    <row r="597" spans="1:14" x14ac:dyDescent="0.2">
      <c r="A597" s="41"/>
      <c r="B597" s="26"/>
      <c r="C597" s="51"/>
      <c r="D597" s="47"/>
      <c r="E597" s="41"/>
      <c r="F597" s="50"/>
      <c r="G597" s="41"/>
      <c r="H597" s="41"/>
      <c r="I597" s="46"/>
      <c r="J597" s="92"/>
      <c r="K597" s="45"/>
      <c r="L597" s="45"/>
      <c r="M597" s="45"/>
      <c r="N597" s="41"/>
    </row>
    <row r="598" spans="1:14" x14ac:dyDescent="0.2">
      <c r="A598" s="41"/>
      <c r="B598" s="26"/>
      <c r="C598" s="51"/>
      <c r="D598" s="47"/>
      <c r="E598" s="41"/>
      <c r="F598" s="50"/>
      <c r="G598" s="41"/>
      <c r="H598" s="41"/>
      <c r="I598" s="46"/>
      <c r="J598" s="92"/>
      <c r="K598" s="45"/>
      <c r="L598" s="45"/>
      <c r="M598" s="45"/>
      <c r="N598" s="41"/>
    </row>
    <row r="599" spans="1:14" x14ac:dyDescent="0.2">
      <c r="A599" s="41"/>
      <c r="B599" s="26"/>
      <c r="C599" s="51"/>
      <c r="D599" s="47"/>
      <c r="E599" s="41"/>
      <c r="F599" s="50"/>
      <c r="G599" s="41"/>
      <c r="H599" s="41"/>
      <c r="I599" s="46"/>
      <c r="J599" s="92"/>
      <c r="K599" s="45"/>
      <c r="L599" s="45"/>
      <c r="M599" s="45"/>
      <c r="N599" s="41"/>
    </row>
    <row r="600" spans="1:14" x14ac:dyDescent="0.2">
      <c r="A600" s="41"/>
      <c r="B600" s="26"/>
      <c r="C600" s="51"/>
      <c r="D600" s="47"/>
      <c r="E600" s="41"/>
      <c r="F600" s="50"/>
      <c r="G600" s="41"/>
      <c r="H600" s="41"/>
      <c r="I600" s="46"/>
      <c r="J600" s="92"/>
      <c r="K600" s="45"/>
      <c r="L600" s="45"/>
      <c r="M600" s="45"/>
      <c r="N600" s="41"/>
    </row>
    <row r="601" spans="1:14" x14ac:dyDescent="0.2">
      <c r="A601" s="41"/>
      <c r="B601" s="26"/>
      <c r="C601" s="51"/>
      <c r="D601" s="47"/>
      <c r="E601" s="41"/>
      <c r="F601" s="50"/>
      <c r="G601" s="41"/>
      <c r="H601" s="41"/>
      <c r="I601" s="46"/>
      <c r="J601" s="92"/>
      <c r="K601" s="45"/>
      <c r="L601" s="45"/>
      <c r="M601" s="45"/>
      <c r="N601" s="41"/>
    </row>
    <row r="602" spans="1:14" x14ac:dyDescent="0.2">
      <c r="A602" s="41"/>
      <c r="B602" s="26"/>
      <c r="C602" s="51"/>
      <c r="D602" s="47"/>
      <c r="E602" s="41"/>
      <c r="F602" s="50"/>
      <c r="G602" s="41"/>
      <c r="H602" s="41"/>
      <c r="I602" s="46"/>
      <c r="J602" s="92"/>
      <c r="K602" s="45"/>
      <c r="L602" s="45"/>
      <c r="M602" s="45"/>
      <c r="N602" s="41"/>
    </row>
    <row r="603" spans="1:14" x14ac:dyDescent="0.2">
      <c r="A603" s="41"/>
      <c r="B603" s="26"/>
      <c r="C603" s="51"/>
      <c r="D603" s="47"/>
      <c r="E603" s="41"/>
      <c r="F603" s="50"/>
      <c r="G603" s="41"/>
      <c r="H603" s="41"/>
      <c r="I603" s="46"/>
      <c r="J603" s="92"/>
      <c r="K603" s="45"/>
      <c r="L603" s="45"/>
      <c r="M603" s="45"/>
      <c r="N603" s="41"/>
    </row>
    <row r="604" spans="1:14" x14ac:dyDescent="0.2">
      <c r="A604" s="41"/>
      <c r="B604" s="26"/>
      <c r="C604" s="51"/>
      <c r="D604" s="47"/>
      <c r="E604" s="41"/>
      <c r="F604" s="50"/>
      <c r="G604" s="41"/>
      <c r="H604" s="41"/>
      <c r="I604" s="46"/>
      <c r="J604" s="92"/>
      <c r="K604" s="45"/>
      <c r="L604" s="45"/>
      <c r="M604" s="45"/>
      <c r="N604" s="41"/>
    </row>
    <row r="605" spans="1:14" x14ac:dyDescent="0.2">
      <c r="A605" s="41"/>
      <c r="B605" s="26"/>
      <c r="C605" s="51"/>
      <c r="D605" s="47"/>
      <c r="E605" s="41"/>
      <c r="F605" s="50"/>
      <c r="G605" s="41"/>
      <c r="H605" s="41"/>
      <c r="I605" s="46"/>
      <c r="J605" s="92"/>
      <c r="K605" s="45"/>
      <c r="L605" s="45"/>
      <c r="M605" s="45"/>
      <c r="N605" s="41"/>
    </row>
    <row r="606" spans="1:14" x14ac:dyDescent="0.2">
      <c r="A606" s="41"/>
      <c r="B606" s="26"/>
      <c r="C606" s="51"/>
      <c r="D606" s="47"/>
      <c r="E606" s="41"/>
      <c r="F606" s="50"/>
      <c r="G606" s="41"/>
      <c r="H606" s="41"/>
      <c r="I606" s="46"/>
      <c r="J606" s="92"/>
      <c r="K606" s="45"/>
      <c r="L606" s="45"/>
      <c r="M606" s="45"/>
      <c r="N606" s="41"/>
    </row>
    <row r="607" spans="1:14" x14ac:dyDescent="0.2">
      <c r="A607" s="41"/>
      <c r="B607" s="26"/>
      <c r="C607" s="51"/>
      <c r="D607" s="47"/>
      <c r="E607" s="41"/>
      <c r="F607" s="50"/>
      <c r="G607" s="41"/>
      <c r="H607" s="41"/>
      <c r="I607" s="46"/>
      <c r="J607" s="92"/>
      <c r="K607" s="45"/>
      <c r="L607" s="45"/>
      <c r="M607" s="45"/>
      <c r="N607" s="41"/>
    </row>
    <row r="608" spans="1:14" x14ac:dyDescent="0.2">
      <c r="A608" s="41"/>
      <c r="B608" s="26"/>
      <c r="C608" s="51"/>
      <c r="D608" s="47"/>
      <c r="E608" s="41"/>
      <c r="F608" s="50"/>
      <c r="G608" s="41"/>
      <c r="H608" s="41"/>
      <c r="I608" s="46"/>
      <c r="J608" s="92"/>
      <c r="K608" s="45"/>
      <c r="L608" s="45"/>
      <c r="M608" s="45"/>
      <c r="N608" s="41"/>
    </row>
    <row r="609" spans="1:14" x14ac:dyDescent="0.2">
      <c r="A609" s="41"/>
      <c r="B609" s="26"/>
      <c r="C609" s="51"/>
      <c r="D609" s="47"/>
      <c r="E609" s="41"/>
      <c r="F609" s="50"/>
      <c r="G609" s="41"/>
      <c r="H609" s="41"/>
      <c r="I609" s="46"/>
      <c r="J609" s="92"/>
      <c r="K609" s="45"/>
      <c r="L609" s="45"/>
      <c r="M609" s="45"/>
      <c r="N609" s="41"/>
    </row>
    <row r="610" spans="1:14" x14ac:dyDescent="0.2">
      <c r="A610" s="41"/>
      <c r="B610" s="26"/>
      <c r="C610" s="51"/>
      <c r="D610" s="47"/>
      <c r="E610" s="41"/>
      <c r="F610" s="50"/>
      <c r="G610" s="41"/>
      <c r="H610" s="41"/>
      <c r="I610" s="46"/>
      <c r="J610" s="92"/>
      <c r="K610" s="45"/>
      <c r="L610" s="45"/>
      <c r="M610" s="45"/>
      <c r="N610" s="41"/>
    </row>
    <row r="611" spans="1:14" x14ac:dyDescent="0.2">
      <c r="A611" s="41"/>
      <c r="B611" s="26"/>
      <c r="C611" s="51"/>
      <c r="D611" s="47"/>
      <c r="E611" s="41"/>
      <c r="F611" s="50"/>
      <c r="G611" s="41"/>
      <c r="H611" s="41"/>
      <c r="I611" s="46"/>
      <c r="J611" s="92"/>
      <c r="K611" s="45"/>
      <c r="L611" s="45"/>
      <c r="M611" s="45"/>
      <c r="N611" s="41"/>
    </row>
    <row r="612" spans="1:14" x14ac:dyDescent="0.2">
      <c r="A612" s="41"/>
      <c r="B612" s="26"/>
      <c r="C612" s="51"/>
      <c r="D612" s="47"/>
      <c r="E612" s="41"/>
      <c r="F612" s="50"/>
      <c r="G612" s="41"/>
      <c r="H612" s="41"/>
      <c r="I612" s="46"/>
      <c r="J612" s="92"/>
      <c r="K612" s="45"/>
      <c r="L612" s="45"/>
      <c r="M612" s="45"/>
      <c r="N612" s="41"/>
    </row>
    <row r="613" spans="1:14" x14ac:dyDescent="0.2">
      <c r="A613" s="41"/>
      <c r="B613" s="26"/>
      <c r="C613" s="51"/>
      <c r="D613" s="47"/>
      <c r="E613" s="41"/>
      <c r="F613" s="50"/>
      <c r="G613" s="41"/>
      <c r="H613" s="41"/>
      <c r="I613" s="46"/>
      <c r="J613" s="92"/>
      <c r="K613" s="45"/>
      <c r="L613" s="45"/>
      <c r="M613" s="45"/>
      <c r="N613" s="41"/>
    </row>
    <row r="614" spans="1:14" x14ac:dyDescent="0.2">
      <c r="A614" s="41"/>
      <c r="B614" s="26"/>
      <c r="C614" s="51"/>
      <c r="D614" s="47"/>
      <c r="E614" s="41"/>
      <c r="F614" s="50"/>
      <c r="G614" s="41"/>
      <c r="H614" s="41"/>
      <c r="I614" s="46"/>
      <c r="J614" s="92"/>
      <c r="K614" s="45"/>
      <c r="L614" s="45"/>
      <c r="M614" s="45"/>
      <c r="N614" s="41"/>
    </row>
    <row r="615" spans="1:14" x14ac:dyDescent="0.2">
      <c r="A615" s="41"/>
      <c r="B615" s="26"/>
      <c r="C615" s="51"/>
      <c r="D615" s="47"/>
      <c r="E615" s="41"/>
      <c r="F615" s="50"/>
      <c r="G615" s="41"/>
      <c r="H615" s="41"/>
      <c r="I615" s="46"/>
      <c r="J615" s="92"/>
      <c r="K615" s="45"/>
      <c r="L615" s="45"/>
      <c r="M615" s="45"/>
      <c r="N615" s="41"/>
    </row>
    <row r="616" spans="1:14" x14ac:dyDescent="0.2">
      <c r="A616" s="41"/>
      <c r="B616" s="26"/>
      <c r="C616" s="51"/>
      <c r="D616" s="47"/>
      <c r="E616" s="41"/>
      <c r="F616" s="50"/>
      <c r="G616" s="41"/>
      <c r="H616" s="41"/>
      <c r="I616" s="46"/>
      <c r="J616" s="92"/>
      <c r="K616" s="45"/>
      <c r="L616" s="45"/>
      <c r="M616" s="45"/>
      <c r="N616" s="41"/>
    </row>
    <row r="617" spans="1:14" x14ac:dyDescent="0.2">
      <c r="A617" s="41"/>
      <c r="B617" s="26"/>
      <c r="C617" s="51"/>
      <c r="D617" s="47"/>
      <c r="E617" s="41"/>
      <c r="F617" s="50"/>
      <c r="G617" s="41"/>
      <c r="H617" s="41"/>
      <c r="I617" s="46"/>
      <c r="J617" s="92"/>
      <c r="K617" s="45"/>
      <c r="L617" s="45"/>
      <c r="M617" s="45"/>
      <c r="N617" s="41"/>
    </row>
    <row r="618" spans="1:14" x14ac:dyDescent="0.2">
      <c r="A618" s="41"/>
      <c r="B618" s="26"/>
      <c r="C618" s="51"/>
      <c r="D618" s="47"/>
      <c r="E618" s="41"/>
      <c r="F618" s="50"/>
      <c r="G618" s="41"/>
      <c r="H618" s="41"/>
      <c r="I618" s="46"/>
      <c r="J618" s="92"/>
      <c r="K618" s="45"/>
      <c r="L618" s="45"/>
      <c r="M618" s="45"/>
      <c r="N618" s="41"/>
    </row>
    <row r="619" spans="1:14" x14ac:dyDescent="0.2">
      <c r="A619" s="41"/>
      <c r="B619" s="26"/>
      <c r="C619" s="51"/>
      <c r="D619" s="47"/>
      <c r="E619" s="41"/>
      <c r="F619" s="50"/>
      <c r="G619" s="41"/>
      <c r="H619" s="41"/>
      <c r="I619" s="46"/>
      <c r="J619" s="92"/>
      <c r="K619" s="45"/>
      <c r="L619" s="45"/>
      <c r="M619" s="45"/>
      <c r="N619" s="41"/>
    </row>
    <row r="620" spans="1:14" x14ac:dyDescent="0.2">
      <c r="A620" s="41"/>
      <c r="B620" s="26"/>
      <c r="C620" s="51"/>
      <c r="D620" s="47"/>
      <c r="E620" s="41"/>
      <c r="F620" s="50"/>
      <c r="G620" s="41"/>
      <c r="H620" s="41"/>
      <c r="I620" s="46"/>
      <c r="J620" s="92"/>
      <c r="K620" s="45"/>
      <c r="L620" s="45"/>
      <c r="M620" s="45"/>
      <c r="N620" s="41"/>
    </row>
    <row r="621" spans="1:14" x14ac:dyDescent="0.2">
      <c r="A621" s="41"/>
      <c r="B621" s="26"/>
      <c r="C621" s="51"/>
      <c r="D621" s="47"/>
      <c r="E621" s="41"/>
      <c r="F621" s="50"/>
      <c r="G621" s="41"/>
      <c r="H621" s="41"/>
      <c r="I621" s="46"/>
      <c r="J621" s="92"/>
      <c r="K621" s="45"/>
      <c r="L621" s="45"/>
      <c r="M621" s="45"/>
      <c r="N621" s="41"/>
    </row>
    <row r="622" spans="1:14" x14ac:dyDescent="0.2">
      <c r="A622" s="41"/>
      <c r="B622" s="26"/>
      <c r="C622" s="51"/>
      <c r="D622" s="47"/>
      <c r="E622" s="41"/>
      <c r="F622" s="50"/>
      <c r="G622" s="41"/>
      <c r="H622" s="41"/>
      <c r="I622" s="46"/>
      <c r="J622" s="92"/>
      <c r="K622" s="45"/>
      <c r="L622" s="45"/>
      <c r="M622" s="45"/>
      <c r="N622" s="41"/>
    </row>
    <row r="623" spans="1:14" x14ac:dyDescent="0.2">
      <c r="A623" s="41"/>
      <c r="B623" s="26"/>
      <c r="C623" s="51"/>
      <c r="D623" s="47"/>
      <c r="E623" s="41"/>
      <c r="F623" s="50"/>
      <c r="G623" s="41"/>
      <c r="H623" s="41"/>
      <c r="I623" s="46"/>
      <c r="J623" s="92"/>
      <c r="K623" s="45"/>
      <c r="L623" s="45"/>
      <c r="M623" s="45"/>
      <c r="N623" s="41"/>
    </row>
    <row r="624" spans="1:14" x14ac:dyDescent="0.2">
      <c r="A624" s="41"/>
      <c r="B624" s="26"/>
      <c r="C624" s="51"/>
      <c r="D624" s="47"/>
      <c r="E624" s="41"/>
      <c r="F624" s="50"/>
      <c r="G624" s="41"/>
      <c r="H624" s="41"/>
      <c r="I624" s="46"/>
      <c r="J624" s="92"/>
      <c r="K624" s="45"/>
      <c r="L624" s="45"/>
      <c r="M624" s="45"/>
      <c r="N624" s="41"/>
    </row>
    <row r="625" spans="1:14" x14ac:dyDescent="0.2">
      <c r="A625" s="41"/>
      <c r="B625" s="26"/>
      <c r="C625" s="51"/>
      <c r="D625" s="47"/>
      <c r="E625" s="41"/>
      <c r="F625" s="50"/>
      <c r="G625" s="41"/>
      <c r="H625" s="41"/>
      <c r="I625" s="46"/>
      <c r="J625" s="92"/>
      <c r="K625" s="45"/>
      <c r="L625" s="45"/>
      <c r="M625" s="45"/>
      <c r="N625" s="41"/>
    </row>
    <row r="626" spans="1:14" x14ac:dyDescent="0.2">
      <c r="A626" s="41"/>
      <c r="B626" s="26"/>
      <c r="C626" s="51"/>
      <c r="D626" s="47"/>
      <c r="E626" s="41"/>
      <c r="F626" s="50"/>
      <c r="G626" s="41"/>
      <c r="H626" s="41"/>
      <c r="I626" s="46"/>
      <c r="J626" s="92"/>
      <c r="K626" s="45"/>
      <c r="L626" s="45"/>
      <c r="M626" s="45"/>
      <c r="N626" s="41"/>
    </row>
    <row r="627" spans="1:14" x14ac:dyDescent="0.2">
      <c r="A627" s="41"/>
      <c r="B627" s="26"/>
      <c r="C627" s="51"/>
      <c r="D627" s="47"/>
      <c r="E627" s="41"/>
      <c r="F627" s="50"/>
      <c r="G627" s="41"/>
      <c r="H627" s="41"/>
      <c r="I627" s="46"/>
      <c r="J627" s="92"/>
      <c r="K627" s="45"/>
      <c r="L627" s="45"/>
      <c r="M627" s="45"/>
      <c r="N627" s="41"/>
    </row>
    <row r="628" spans="1:14" x14ac:dyDescent="0.2">
      <c r="A628" s="41"/>
      <c r="B628" s="26"/>
      <c r="C628" s="51"/>
      <c r="D628" s="47"/>
      <c r="E628" s="41"/>
      <c r="F628" s="50"/>
      <c r="G628" s="41"/>
      <c r="H628" s="41"/>
      <c r="I628" s="46"/>
      <c r="J628" s="92"/>
      <c r="K628" s="45"/>
      <c r="L628" s="45"/>
      <c r="M628" s="45"/>
      <c r="N628" s="41"/>
    </row>
    <row r="629" spans="1:14" x14ac:dyDescent="0.2">
      <c r="A629" s="41"/>
      <c r="B629" s="26"/>
      <c r="C629" s="51"/>
      <c r="D629" s="47"/>
      <c r="E629" s="41"/>
      <c r="F629" s="50"/>
      <c r="G629" s="41"/>
      <c r="H629" s="41"/>
      <c r="I629" s="46"/>
      <c r="J629" s="92"/>
      <c r="K629" s="45"/>
      <c r="L629" s="45"/>
      <c r="M629" s="45"/>
      <c r="N629" s="41"/>
    </row>
    <row r="630" spans="1:14" x14ac:dyDescent="0.2">
      <c r="A630" s="41"/>
      <c r="B630" s="26"/>
      <c r="C630" s="51"/>
      <c r="D630" s="47"/>
      <c r="E630" s="41"/>
      <c r="F630" s="50"/>
      <c r="G630" s="41"/>
      <c r="H630" s="41"/>
      <c r="I630" s="46"/>
      <c r="J630" s="92"/>
      <c r="K630" s="45"/>
      <c r="L630" s="45"/>
      <c r="M630" s="45"/>
      <c r="N630" s="41"/>
    </row>
    <row r="631" spans="1:14" x14ac:dyDescent="0.2">
      <c r="A631" s="41"/>
      <c r="B631" s="26"/>
      <c r="C631" s="51"/>
      <c r="D631" s="47"/>
      <c r="E631" s="41"/>
      <c r="F631" s="50"/>
      <c r="G631" s="41"/>
      <c r="H631" s="41"/>
      <c r="I631" s="46"/>
      <c r="J631" s="92"/>
      <c r="K631" s="45"/>
      <c r="L631" s="45"/>
      <c r="M631" s="45"/>
      <c r="N631" s="41"/>
    </row>
    <row r="632" spans="1:14" x14ac:dyDescent="0.2">
      <c r="A632" s="41"/>
      <c r="B632" s="26"/>
      <c r="C632" s="51"/>
      <c r="D632" s="47"/>
      <c r="E632" s="41"/>
      <c r="F632" s="50"/>
      <c r="G632" s="41"/>
      <c r="H632" s="41"/>
      <c r="I632" s="46"/>
      <c r="J632" s="92"/>
      <c r="K632" s="45"/>
      <c r="L632" s="45"/>
      <c r="M632" s="45"/>
      <c r="N632" s="41"/>
    </row>
    <row r="633" spans="1:14" x14ac:dyDescent="0.2">
      <c r="A633" s="41"/>
      <c r="B633" s="26"/>
      <c r="C633" s="51"/>
      <c r="D633" s="47"/>
      <c r="E633" s="41"/>
      <c r="F633" s="50"/>
      <c r="G633" s="41"/>
      <c r="H633" s="41"/>
      <c r="I633" s="46"/>
      <c r="J633" s="92"/>
      <c r="K633" s="45"/>
      <c r="L633" s="45"/>
      <c r="M633" s="45"/>
      <c r="N633" s="41"/>
    </row>
    <row r="634" spans="1:14" x14ac:dyDescent="0.2">
      <c r="A634" s="41"/>
      <c r="B634" s="26"/>
      <c r="C634" s="51"/>
      <c r="D634" s="47"/>
      <c r="E634" s="41"/>
      <c r="F634" s="50"/>
      <c r="G634" s="41"/>
      <c r="H634" s="41"/>
      <c r="I634" s="46"/>
      <c r="J634" s="92"/>
      <c r="K634" s="45"/>
      <c r="L634" s="45"/>
      <c r="M634" s="45"/>
      <c r="N634" s="41"/>
    </row>
    <row r="635" spans="1:14" x14ac:dyDescent="0.2">
      <c r="A635" s="41"/>
      <c r="B635" s="26"/>
      <c r="C635" s="51"/>
      <c r="D635" s="47"/>
      <c r="E635" s="41"/>
      <c r="F635" s="50"/>
      <c r="G635" s="41"/>
      <c r="H635" s="41"/>
      <c r="I635" s="46"/>
      <c r="J635" s="92"/>
      <c r="K635" s="45"/>
      <c r="L635" s="45"/>
      <c r="M635" s="45"/>
      <c r="N635" s="41"/>
    </row>
    <row r="636" spans="1:14" x14ac:dyDescent="0.2">
      <c r="A636" s="41"/>
      <c r="B636" s="26"/>
      <c r="C636" s="51"/>
      <c r="D636" s="47"/>
      <c r="E636" s="41"/>
      <c r="F636" s="50"/>
      <c r="G636" s="41"/>
      <c r="H636" s="41"/>
      <c r="I636" s="46"/>
      <c r="J636" s="92"/>
      <c r="K636" s="45"/>
      <c r="L636" s="45"/>
      <c r="M636" s="45"/>
      <c r="N636" s="41"/>
    </row>
    <row r="637" spans="1:14" x14ac:dyDescent="0.2">
      <c r="A637" s="41"/>
      <c r="B637" s="26"/>
      <c r="C637" s="51"/>
      <c r="D637" s="47"/>
      <c r="E637" s="41"/>
      <c r="F637" s="50"/>
      <c r="G637" s="41"/>
      <c r="H637" s="41"/>
      <c r="I637" s="46"/>
      <c r="J637" s="92"/>
      <c r="K637" s="45"/>
      <c r="L637" s="45"/>
      <c r="M637" s="45"/>
      <c r="N637" s="41"/>
    </row>
    <row r="638" spans="1:14" x14ac:dyDescent="0.2">
      <c r="A638" s="41"/>
      <c r="B638" s="26"/>
      <c r="C638" s="51"/>
      <c r="D638" s="47"/>
      <c r="E638" s="41"/>
      <c r="F638" s="50"/>
      <c r="G638" s="41"/>
      <c r="H638" s="41"/>
      <c r="I638" s="46"/>
      <c r="J638" s="92"/>
      <c r="K638" s="45"/>
      <c r="L638" s="45"/>
      <c r="M638" s="45"/>
      <c r="N638" s="41"/>
    </row>
    <row r="639" spans="1:14" x14ac:dyDescent="0.2">
      <c r="A639" s="41"/>
      <c r="B639" s="26"/>
      <c r="C639" s="51"/>
      <c r="D639" s="47"/>
      <c r="E639" s="41"/>
      <c r="F639" s="50"/>
      <c r="G639" s="41"/>
      <c r="H639" s="41"/>
      <c r="I639" s="46"/>
      <c r="J639" s="92"/>
      <c r="K639" s="45"/>
      <c r="L639" s="45"/>
      <c r="M639" s="45"/>
      <c r="N639" s="41"/>
    </row>
    <row r="640" spans="1:14" x14ac:dyDescent="0.2">
      <c r="A640" s="41"/>
      <c r="B640" s="26"/>
      <c r="C640" s="51"/>
      <c r="D640" s="47"/>
      <c r="E640" s="41"/>
      <c r="F640" s="50"/>
      <c r="G640" s="41"/>
      <c r="H640" s="41"/>
      <c r="I640" s="46"/>
      <c r="J640" s="92"/>
      <c r="K640" s="45"/>
      <c r="L640" s="45"/>
      <c r="M640" s="45"/>
      <c r="N640" s="41"/>
    </row>
    <row r="641" spans="1:14" x14ac:dyDescent="0.2">
      <c r="A641" s="41"/>
      <c r="B641" s="26"/>
      <c r="C641" s="51"/>
      <c r="D641" s="47"/>
      <c r="E641" s="41"/>
      <c r="F641" s="50"/>
      <c r="G641" s="41"/>
      <c r="H641" s="41"/>
      <c r="I641" s="46"/>
      <c r="J641" s="92"/>
      <c r="K641" s="45"/>
      <c r="L641" s="45"/>
      <c r="M641" s="45"/>
      <c r="N641" s="41"/>
    </row>
    <row r="642" spans="1:14" x14ac:dyDescent="0.2">
      <c r="A642" s="41"/>
      <c r="B642" s="26"/>
      <c r="C642" s="51"/>
      <c r="D642" s="47"/>
      <c r="E642" s="41"/>
      <c r="F642" s="50"/>
      <c r="G642" s="41"/>
      <c r="H642" s="41"/>
      <c r="I642" s="46"/>
      <c r="J642" s="92"/>
      <c r="K642" s="45"/>
      <c r="L642" s="45"/>
      <c r="M642" s="45"/>
      <c r="N642" s="41"/>
    </row>
    <row r="643" spans="1:14" x14ac:dyDescent="0.2">
      <c r="A643" s="41"/>
      <c r="B643" s="26"/>
      <c r="C643" s="51"/>
      <c r="D643" s="47"/>
      <c r="E643" s="41"/>
      <c r="F643" s="50"/>
      <c r="G643" s="41"/>
      <c r="H643" s="41"/>
      <c r="I643" s="46"/>
      <c r="J643" s="92"/>
      <c r="K643" s="45"/>
      <c r="L643" s="45"/>
      <c r="M643" s="45"/>
      <c r="N643" s="41"/>
    </row>
    <row r="644" spans="1:14" x14ac:dyDescent="0.2">
      <c r="A644" s="41"/>
      <c r="B644" s="26"/>
      <c r="C644" s="51"/>
      <c r="D644" s="47"/>
      <c r="E644" s="41"/>
      <c r="F644" s="50"/>
      <c r="G644" s="41"/>
      <c r="H644" s="41"/>
      <c r="I644" s="46"/>
      <c r="J644" s="92"/>
      <c r="K644" s="45"/>
      <c r="L644" s="45"/>
      <c r="M644" s="45"/>
      <c r="N644" s="41"/>
    </row>
    <row r="645" spans="1:14" x14ac:dyDescent="0.2">
      <c r="A645" s="41"/>
      <c r="B645" s="26"/>
      <c r="C645" s="51"/>
      <c r="D645" s="47"/>
      <c r="E645" s="41"/>
      <c r="F645" s="50"/>
      <c r="G645" s="41"/>
      <c r="H645" s="41"/>
      <c r="I645" s="46"/>
      <c r="J645" s="92"/>
      <c r="K645" s="45"/>
      <c r="L645" s="45"/>
      <c r="M645" s="45"/>
      <c r="N645" s="41"/>
    </row>
    <row r="646" spans="1:14" x14ac:dyDescent="0.2">
      <c r="A646" s="41"/>
      <c r="B646" s="26"/>
      <c r="C646" s="51"/>
      <c r="D646" s="47"/>
      <c r="E646" s="41"/>
      <c r="F646" s="50"/>
      <c r="G646" s="41"/>
      <c r="H646" s="41"/>
      <c r="I646" s="46"/>
      <c r="J646" s="92"/>
      <c r="K646" s="45"/>
      <c r="L646" s="45"/>
      <c r="M646" s="45"/>
      <c r="N646" s="41"/>
    </row>
    <row r="647" spans="1:14" x14ac:dyDescent="0.2">
      <c r="A647" s="41"/>
      <c r="B647" s="26"/>
      <c r="C647" s="51"/>
      <c r="D647" s="47"/>
      <c r="E647" s="41"/>
      <c r="F647" s="50"/>
      <c r="G647" s="41"/>
      <c r="H647" s="41"/>
      <c r="I647" s="46"/>
      <c r="J647" s="92"/>
      <c r="K647" s="45"/>
      <c r="L647" s="45"/>
      <c r="M647" s="45"/>
      <c r="N647" s="41"/>
    </row>
    <row r="648" spans="1:14" x14ac:dyDescent="0.2">
      <c r="A648" s="41"/>
      <c r="B648" s="26"/>
      <c r="C648" s="51"/>
      <c r="D648" s="47"/>
      <c r="E648" s="41"/>
      <c r="F648" s="50"/>
      <c r="G648" s="41"/>
      <c r="H648" s="41"/>
      <c r="I648" s="46"/>
      <c r="J648" s="92"/>
      <c r="K648" s="45"/>
      <c r="L648" s="45"/>
      <c r="M648" s="45"/>
      <c r="N648" s="41"/>
    </row>
    <row r="649" spans="1:14" x14ac:dyDescent="0.2">
      <c r="A649" s="41"/>
      <c r="B649" s="26"/>
      <c r="C649" s="51"/>
      <c r="D649" s="47"/>
      <c r="E649" s="41"/>
      <c r="F649" s="50"/>
      <c r="G649" s="41"/>
      <c r="H649" s="41"/>
      <c r="I649" s="46"/>
      <c r="J649" s="92"/>
      <c r="K649" s="45"/>
      <c r="L649" s="45"/>
      <c r="M649" s="45"/>
      <c r="N649" s="41"/>
    </row>
    <row r="650" spans="1:14" x14ac:dyDescent="0.2">
      <c r="A650" s="41"/>
      <c r="B650" s="26"/>
      <c r="C650" s="51"/>
      <c r="D650" s="47"/>
      <c r="E650" s="41"/>
      <c r="F650" s="50"/>
      <c r="G650" s="41"/>
      <c r="H650" s="41"/>
      <c r="I650" s="46"/>
      <c r="J650" s="92"/>
      <c r="K650" s="45"/>
      <c r="L650" s="45"/>
      <c r="M650" s="45"/>
      <c r="N650" s="41"/>
    </row>
    <row r="651" spans="1:14" x14ac:dyDescent="0.2">
      <c r="A651" s="41"/>
      <c r="B651" s="26"/>
      <c r="C651" s="51"/>
      <c r="D651" s="47"/>
      <c r="E651" s="41"/>
      <c r="F651" s="50"/>
      <c r="G651" s="41"/>
      <c r="H651" s="41"/>
      <c r="I651" s="46"/>
      <c r="J651" s="92"/>
      <c r="K651" s="45"/>
      <c r="L651" s="45"/>
      <c r="M651" s="45"/>
      <c r="N651" s="41"/>
    </row>
    <row r="652" spans="1:14" x14ac:dyDescent="0.2">
      <c r="A652" s="41"/>
      <c r="B652" s="26"/>
      <c r="C652" s="51"/>
      <c r="D652" s="47"/>
      <c r="E652" s="41"/>
      <c r="F652" s="50"/>
      <c r="G652" s="41"/>
      <c r="H652" s="41"/>
      <c r="I652" s="46"/>
      <c r="J652" s="92"/>
      <c r="K652" s="45"/>
      <c r="L652" s="45"/>
      <c r="M652" s="45"/>
      <c r="N652" s="41"/>
    </row>
    <row r="653" spans="1:14" x14ac:dyDescent="0.2">
      <c r="A653" s="41"/>
      <c r="B653" s="26"/>
      <c r="C653" s="51"/>
      <c r="D653" s="47"/>
      <c r="E653" s="41"/>
      <c r="F653" s="50"/>
      <c r="G653" s="41"/>
      <c r="H653" s="41"/>
      <c r="I653" s="46"/>
      <c r="J653" s="92"/>
      <c r="K653" s="45"/>
      <c r="L653" s="45"/>
      <c r="M653" s="45"/>
      <c r="N653" s="41"/>
    </row>
    <row r="654" spans="1:14" x14ac:dyDescent="0.2">
      <c r="A654" s="41"/>
      <c r="B654" s="26"/>
      <c r="C654" s="51"/>
      <c r="D654" s="47"/>
      <c r="E654" s="41"/>
      <c r="F654" s="50"/>
      <c r="G654" s="41"/>
      <c r="H654" s="41"/>
      <c r="I654" s="46"/>
      <c r="J654" s="92"/>
      <c r="K654" s="45"/>
      <c r="L654" s="45"/>
      <c r="M654" s="45"/>
      <c r="N654" s="41"/>
    </row>
    <row r="655" spans="1:14" x14ac:dyDescent="0.2">
      <c r="A655" s="41"/>
      <c r="B655" s="26"/>
      <c r="C655" s="51"/>
      <c r="D655" s="47"/>
      <c r="E655" s="41"/>
      <c r="F655" s="50"/>
      <c r="G655" s="41"/>
      <c r="H655" s="41"/>
      <c r="I655" s="46"/>
      <c r="J655" s="92"/>
      <c r="K655" s="45"/>
      <c r="L655" s="45"/>
      <c r="M655" s="45"/>
      <c r="N655" s="41"/>
    </row>
    <row r="656" spans="1:14" x14ac:dyDescent="0.2">
      <c r="A656" s="41"/>
      <c r="B656" s="26"/>
      <c r="C656" s="51"/>
      <c r="D656" s="47"/>
      <c r="E656" s="41"/>
      <c r="F656" s="50"/>
      <c r="G656" s="41"/>
      <c r="H656" s="41"/>
      <c r="I656" s="46"/>
      <c r="J656" s="92"/>
      <c r="K656" s="45"/>
      <c r="L656" s="45"/>
      <c r="M656" s="45"/>
      <c r="N656" s="41"/>
    </row>
    <row r="657" spans="1:14" x14ac:dyDescent="0.2">
      <c r="A657" s="41"/>
      <c r="B657" s="26"/>
      <c r="C657" s="51"/>
      <c r="D657" s="47"/>
      <c r="E657" s="41"/>
      <c r="F657" s="50"/>
      <c r="G657" s="41"/>
      <c r="H657" s="41"/>
      <c r="I657" s="46"/>
      <c r="J657" s="92"/>
      <c r="K657" s="45"/>
      <c r="L657" s="45"/>
      <c r="M657" s="45"/>
      <c r="N657" s="41"/>
    </row>
    <row r="658" spans="1:14" x14ac:dyDescent="0.2">
      <c r="A658" s="41"/>
      <c r="B658" s="26"/>
      <c r="C658" s="51"/>
      <c r="D658" s="47"/>
      <c r="E658" s="41"/>
      <c r="F658" s="50"/>
      <c r="G658" s="41"/>
      <c r="H658" s="41"/>
      <c r="I658" s="46"/>
      <c r="J658" s="92"/>
      <c r="K658" s="45"/>
      <c r="L658" s="45"/>
      <c r="M658" s="45"/>
      <c r="N658" s="41"/>
    </row>
    <row r="659" spans="1:14" x14ac:dyDescent="0.2">
      <c r="A659" s="41"/>
      <c r="B659" s="26"/>
      <c r="C659" s="51"/>
      <c r="D659" s="47"/>
      <c r="E659" s="41"/>
      <c r="F659" s="50"/>
      <c r="G659" s="41"/>
      <c r="H659" s="41"/>
      <c r="I659" s="46"/>
      <c r="J659" s="92"/>
      <c r="K659" s="45"/>
      <c r="L659" s="45"/>
      <c r="M659" s="45"/>
      <c r="N659" s="41"/>
    </row>
    <row r="660" spans="1:14" x14ac:dyDescent="0.2">
      <c r="A660" s="41"/>
      <c r="B660" s="26"/>
      <c r="C660" s="51"/>
      <c r="D660" s="47"/>
      <c r="E660" s="41"/>
      <c r="F660" s="50"/>
      <c r="G660" s="41"/>
      <c r="H660" s="41"/>
      <c r="I660" s="46"/>
      <c r="J660" s="92"/>
      <c r="K660" s="45"/>
      <c r="L660" s="45"/>
      <c r="M660" s="45"/>
      <c r="N660" s="41"/>
    </row>
    <row r="661" spans="1:14" x14ac:dyDescent="0.2">
      <c r="A661" s="41"/>
      <c r="B661" s="26"/>
      <c r="C661" s="51"/>
      <c r="D661" s="47"/>
      <c r="E661" s="41"/>
      <c r="F661" s="50"/>
      <c r="G661" s="41"/>
      <c r="H661" s="41"/>
      <c r="I661" s="46"/>
      <c r="J661" s="92"/>
      <c r="K661" s="45"/>
      <c r="L661" s="45"/>
      <c r="M661" s="45"/>
      <c r="N661" s="41"/>
    </row>
    <row r="662" spans="1:14" x14ac:dyDescent="0.2">
      <c r="A662" s="41"/>
      <c r="B662" s="26"/>
      <c r="C662" s="51"/>
      <c r="D662" s="47"/>
      <c r="E662" s="41"/>
      <c r="F662" s="50"/>
      <c r="G662" s="41"/>
      <c r="H662" s="41"/>
      <c r="I662" s="46"/>
      <c r="J662" s="92"/>
      <c r="K662" s="45"/>
      <c r="L662" s="45"/>
      <c r="M662" s="45"/>
      <c r="N662" s="41"/>
    </row>
    <row r="663" spans="1:14" x14ac:dyDescent="0.2">
      <c r="A663" s="41"/>
      <c r="B663" s="26"/>
      <c r="C663" s="51"/>
      <c r="D663" s="47"/>
      <c r="E663" s="41"/>
      <c r="F663" s="50"/>
      <c r="G663" s="41"/>
      <c r="H663" s="41"/>
      <c r="I663" s="46"/>
      <c r="J663" s="92"/>
      <c r="K663" s="45"/>
      <c r="L663" s="45"/>
      <c r="M663" s="45"/>
      <c r="N663" s="41"/>
    </row>
    <row r="664" spans="1:14" x14ac:dyDescent="0.2">
      <c r="A664" s="41"/>
      <c r="B664" s="26"/>
      <c r="C664" s="51"/>
      <c r="D664" s="47"/>
      <c r="E664" s="41"/>
      <c r="F664" s="50"/>
      <c r="G664" s="41"/>
      <c r="H664" s="41"/>
      <c r="I664" s="46"/>
      <c r="J664" s="92"/>
      <c r="K664" s="45"/>
      <c r="L664" s="45"/>
      <c r="M664" s="45"/>
      <c r="N664" s="41"/>
    </row>
    <row r="665" spans="1:14" x14ac:dyDescent="0.2">
      <c r="A665" s="41"/>
      <c r="B665" s="26"/>
      <c r="C665" s="51"/>
      <c r="D665" s="47"/>
      <c r="E665" s="41"/>
      <c r="F665" s="50"/>
      <c r="G665" s="41"/>
      <c r="H665" s="41"/>
      <c r="I665" s="46"/>
      <c r="J665" s="92"/>
      <c r="K665" s="45"/>
      <c r="L665" s="45"/>
      <c r="M665" s="45"/>
      <c r="N665" s="41"/>
    </row>
    <row r="666" spans="1:14" x14ac:dyDescent="0.2">
      <c r="A666" s="41"/>
      <c r="B666" s="26"/>
      <c r="C666" s="51"/>
      <c r="D666" s="47"/>
      <c r="E666" s="41"/>
      <c r="F666" s="50"/>
      <c r="G666" s="41"/>
      <c r="H666" s="41"/>
      <c r="I666" s="46"/>
      <c r="J666" s="92"/>
      <c r="K666" s="45"/>
      <c r="L666" s="45"/>
      <c r="M666" s="45"/>
      <c r="N666" s="41"/>
    </row>
    <row r="667" spans="1:14" x14ac:dyDescent="0.2">
      <c r="A667" s="41"/>
      <c r="B667" s="26"/>
      <c r="C667" s="51"/>
      <c r="D667" s="47"/>
      <c r="E667" s="41"/>
      <c r="F667" s="50"/>
      <c r="G667" s="41"/>
      <c r="H667" s="41"/>
      <c r="I667" s="46"/>
      <c r="J667" s="92"/>
      <c r="K667" s="45"/>
      <c r="L667" s="45"/>
      <c r="M667" s="45"/>
      <c r="N667" s="41"/>
    </row>
    <row r="668" spans="1:14" x14ac:dyDescent="0.2">
      <c r="A668" s="41"/>
      <c r="B668" s="26"/>
      <c r="C668" s="51"/>
      <c r="D668" s="47"/>
      <c r="E668" s="41"/>
      <c r="F668" s="50"/>
      <c r="G668" s="41"/>
      <c r="H668" s="41"/>
      <c r="I668" s="46"/>
      <c r="J668" s="92"/>
      <c r="K668" s="45"/>
      <c r="L668" s="45"/>
      <c r="M668" s="45"/>
      <c r="N668" s="41"/>
    </row>
    <row r="669" spans="1:14" x14ac:dyDescent="0.2">
      <c r="A669" s="41"/>
      <c r="B669" s="26"/>
      <c r="C669" s="51"/>
      <c r="D669" s="47"/>
      <c r="E669" s="41"/>
      <c r="F669" s="50"/>
      <c r="G669" s="41"/>
      <c r="H669" s="41"/>
      <c r="I669" s="46"/>
      <c r="J669" s="92"/>
      <c r="K669" s="45"/>
      <c r="L669" s="45"/>
      <c r="M669" s="45"/>
      <c r="N669" s="41"/>
    </row>
    <row r="670" spans="1:14" x14ac:dyDescent="0.2">
      <c r="A670" s="41"/>
      <c r="B670" s="26"/>
      <c r="C670" s="51"/>
      <c r="D670" s="47"/>
      <c r="E670" s="41"/>
      <c r="F670" s="50"/>
      <c r="G670" s="41"/>
      <c r="H670" s="41"/>
      <c r="I670" s="46"/>
      <c r="J670" s="92"/>
      <c r="K670" s="45"/>
      <c r="L670" s="45"/>
      <c r="M670" s="45"/>
      <c r="N670" s="41"/>
    </row>
    <row r="671" spans="1:14" x14ac:dyDescent="0.2">
      <c r="A671" s="41"/>
      <c r="B671" s="26"/>
      <c r="C671" s="51"/>
      <c r="D671" s="47"/>
      <c r="E671" s="41"/>
      <c r="F671" s="50"/>
      <c r="G671" s="41"/>
      <c r="H671" s="41"/>
      <c r="I671" s="46"/>
      <c r="J671" s="92"/>
      <c r="K671" s="45"/>
      <c r="L671" s="45"/>
      <c r="M671" s="45"/>
      <c r="N671" s="41"/>
    </row>
    <row r="672" spans="1:14" x14ac:dyDescent="0.2">
      <c r="A672" s="41"/>
      <c r="B672" s="26"/>
      <c r="C672" s="51"/>
      <c r="D672" s="47"/>
      <c r="E672" s="41"/>
      <c r="F672" s="50"/>
      <c r="G672" s="41"/>
      <c r="H672" s="41"/>
      <c r="I672" s="46"/>
      <c r="J672" s="92"/>
      <c r="K672" s="45"/>
      <c r="L672" s="45"/>
      <c r="M672" s="45"/>
      <c r="N672" s="41"/>
    </row>
    <row r="673" spans="1:14" x14ac:dyDescent="0.2">
      <c r="A673" s="41"/>
      <c r="B673" s="26"/>
      <c r="C673" s="51"/>
      <c r="D673" s="47"/>
      <c r="E673" s="41"/>
      <c r="F673" s="50"/>
      <c r="G673" s="41"/>
      <c r="H673" s="41"/>
      <c r="I673" s="46"/>
      <c r="J673" s="92"/>
      <c r="K673" s="45"/>
      <c r="L673" s="45"/>
      <c r="M673" s="45"/>
      <c r="N673" s="41"/>
    </row>
    <row r="674" spans="1:14" x14ac:dyDescent="0.2">
      <c r="A674" s="41"/>
      <c r="B674" s="26"/>
      <c r="C674" s="51"/>
      <c r="D674" s="47"/>
      <c r="E674" s="41"/>
      <c r="F674" s="50"/>
      <c r="G674" s="41"/>
      <c r="H674" s="41"/>
      <c r="I674" s="46"/>
      <c r="J674" s="92"/>
      <c r="K674" s="45"/>
      <c r="L674" s="45"/>
      <c r="M674" s="45"/>
      <c r="N674" s="41"/>
    </row>
    <row r="675" spans="1:14" x14ac:dyDescent="0.2">
      <c r="A675" s="41"/>
      <c r="B675" s="26"/>
      <c r="C675" s="51"/>
      <c r="D675" s="47"/>
      <c r="E675" s="41"/>
      <c r="F675" s="50"/>
      <c r="G675" s="41"/>
      <c r="H675" s="41"/>
      <c r="I675" s="46"/>
      <c r="J675" s="92"/>
      <c r="K675" s="45"/>
      <c r="L675" s="45"/>
      <c r="M675" s="45"/>
      <c r="N675" s="41"/>
    </row>
    <row r="676" spans="1:14" x14ac:dyDescent="0.2">
      <c r="A676" s="41"/>
      <c r="B676" s="26"/>
      <c r="C676" s="51"/>
      <c r="D676" s="47"/>
      <c r="E676" s="41"/>
      <c r="F676" s="50"/>
      <c r="G676" s="41"/>
      <c r="H676" s="41"/>
      <c r="I676" s="46"/>
      <c r="J676" s="92"/>
      <c r="K676" s="45"/>
      <c r="L676" s="45"/>
      <c r="M676" s="45"/>
      <c r="N676" s="41"/>
    </row>
    <row r="677" spans="1:14" x14ac:dyDescent="0.2">
      <c r="A677" s="41"/>
      <c r="B677" s="26"/>
      <c r="C677" s="51"/>
      <c r="D677" s="47"/>
      <c r="E677" s="41"/>
      <c r="F677" s="50"/>
      <c r="G677" s="41"/>
      <c r="H677" s="41"/>
      <c r="I677" s="46"/>
      <c r="J677" s="92"/>
      <c r="K677" s="45"/>
      <c r="L677" s="45"/>
      <c r="M677" s="45"/>
      <c r="N677" s="41"/>
    </row>
    <row r="678" spans="1:14" x14ac:dyDescent="0.2">
      <c r="A678" s="41"/>
      <c r="B678" s="26"/>
      <c r="C678" s="51"/>
      <c r="D678" s="47"/>
      <c r="E678" s="41"/>
      <c r="F678" s="50"/>
      <c r="G678" s="41"/>
      <c r="H678" s="41"/>
      <c r="I678" s="46"/>
      <c r="J678" s="92"/>
      <c r="K678" s="45"/>
      <c r="L678" s="45"/>
      <c r="M678" s="45"/>
      <c r="N678" s="41"/>
    </row>
    <row r="679" spans="1:14" x14ac:dyDescent="0.2">
      <c r="A679" s="41"/>
      <c r="B679" s="26"/>
      <c r="C679" s="51"/>
      <c r="D679" s="47"/>
      <c r="E679" s="41"/>
      <c r="F679" s="50"/>
      <c r="G679" s="41"/>
      <c r="H679" s="41"/>
      <c r="I679" s="46"/>
      <c r="J679" s="92"/>
      <c r="K679" s="45"/>
      <c r="L679" s="45"/>
      <c r="M679" s="45"/>
      <c r="N679" s="41"/>
    </row>
    <row r="680" spans="1:14" x14ac:dyDescent="0.2">
      <c r="A680" s="41"/>
      <c r="B680" s="26"/>
      <c r="C680" s="51"/>
      <c r="D680" s="47"/>
      <c r="E680" s="41"/>
      <c r="F680" s="50"/>
      <c r="G680" s="41"/>
      <c r="H680" s="41"/>
      <c r="I680" s="46"/>
      <c r="J680" s="92"/>
      <c r="K680" s="45"/>
      <c r="L680" s="45"/>
      <c r="M680" s="45"/>
      <c r="N680" s="41"/>
    </row>
    <row r="681" spans="1:14" x14ac:dyDescent="0.2">
      <c r="A681" s="41"/>
      <c r="B681" s="26"/>
      <c r="C681" s="51"/>
      <c r="D681" s="47"/>
      <c r="E681" s="41"/>
      <c r="F681" s="50"/>
      <c r="G681" s="41"/>
      <c r="H681" s="41"/>
      <c r="I681" s="46"/>
      <c r="J681" s="92"/>
      <c r="K681" s="45"/>
      <c r="L681" s="45"/>
      <c r="M681" s="45"/>
      <c r="N681" s="41"/>
    </row>
    <row r="682" spans="1:14" x14ac:dyDescent="0.2">
      <c r="A682" s="41"/>
      <c r="B682" s="26"/>
      <c r="C682" s="51"/>
      <c r="D682" s="47"/>
      <c r="E682" s="41"/>
      <c r="F682" s="50"/>
      <c r="G682" s="41"/>
      <c r="H682" s="41"/>
      <c r="I682" s="46"/>
      <c r="J682" s="92"/>
      <c r="K682" s="45"/>
      <c r="L682" s="45"/>
      <c r="M682" s="45"/>
      <c r="N682" s="41"/>
    </row>
    <row r="683" spans="1:14" x14ac:dyDescent="0.2">
      <c r="A683" s="41"/>
      <c r="B683" s="26"/>
      <c r="C683" s="51"/>
      <c r="D683" s="47"/>
      <c r="E683" s="41"/>
      <c r="F683" s="50"/>
      <c r="G683" s="41"/>
      <c r="H683" s="41"/>
      <c r="I683" s="46"/>
      <c r="J683" s="92"/>
      <c r="K683" s="45"/>
      <c r="L683" s="45"/>
      <c r="M683" s="45"/>
      <c r="N683" s="41"/>
    </row>
    <row r="684" spans="1:14" x14ac:dyDescent="0.2">
      <c r="A684" s="41"/>
      <c r="B684" s="26"/>
      <c r="C684" s="51"/>
      <c r="D684" s="47"/>
      <c r="E684" s="41"/>
      <c r="F684" s="50"/>
      <c r="G684" s="41"/>
      <c r="H684" s="41"/>
      <c r="I684" s="46"/>
      <c r="J684" s="92"/>
      <c r="K684" s="45"/>
      <c r="L684" s="45"/>
      <c r="M684" s="45"/>
      <c r="N684" s="41"/>
    </row>
    <row r="685" spans="1:14" x14ac:dyDescent="0.2">
      <c r="A685" s="41"/>
      <c r="B685" s="26"/>
      <c r="C685" s="51"/>
      <c r="D685" s="47"/>
      <c r="E685" s="41"/>
      <c r="F685" s="50"/>
      <c r="G685" s="41"/>
      <c r="H685" s="41"/>
      <c r="I685" s="46"/>
      <c r="J685" s="92"/>
      <c r="K685" s="45"/>
      <c r="L685" s="45"/>
      <c r="M685" s="45"/>
      <c r="N685" s="41"/>
    </row>
    <row r="686" spans="1:14" x14ac:dyDescent="0.2">
      <c r="A686" s="41"/>
      <c r="B686" s="26"/>
      <c r="C686" s="51"/>
      <c r="D686" s="47"/>
      <c r="E686" s="41"/>
      <c r="F686" s="50"/>
      <c r="G686" s="41"/>
      <c r="H686" s="41"/>
      <c r="I686" s="46"/>
      <c r="J686" s="92"/>
      <c r="K686" s="45"/>
      <c r="L686" s="45"/>
      <c r="M686" s="45"/>
      <c r="N686" s="41"/>
    </row>
    <row r="687" spans="1:14" x14ac:dyDescent="0.2">
      <c r="A687" s="41"/>
      <c r="B687" s="26"/>
      <c r="C687" s="51"/>
      <c r="D687" s="47"/>
      <c r="E687" s="41"/>
      <c r="F687" s="50"/>
      <c r="G687" s="41"/>
      <c r="H687" s="41"/>
      <c r="I687" s="46"/>
      <c r="J687" s="92"/>
      <c r="K687" s="45"/>
      <c r="L687" s="45"/>
      <c r="M687" s="45"/>
      <c r="N687" s="41"/>
    </row>
    <row r="688" spans="1:14" x14ac:dyDescent="0.2">
      <c r="A688" s="41"/>
      <c r="B688" s="26"/>
      <c r="C688" s="51"/>
      <c r="D688" s="47"/>
      <c r="E688" s="41"/>
      <c r="F688" s="50"/>
      <c r="G688" s="41"/>
      <c r="H688" s="41"/>
      <c r="I688" s="46"/>
      <c r="J688" s="92"/>
      <c r="K688" s="45"/>
      <c r="L688" s="45"/>
      <c r="M688" s="45"/>
      <c r="N688" s="41"/>
    </row>
    <row r="689" spans="1:14" x14ac:dyDescent="0.2">
      <c r="A689" s="41"/>
      <c r="B689" s="26"/>
      <c r="C689" s="51"/>
      <c r="D689" s="47"/>
      <c r="E689" s="41"/>
      <c r="F689" s="50"/>
      <c r="G689" s="41"/>
      <c r="H689" s="41"/>
      <c r="I689" s="46"/>
      <c r="J689" s="92"/>
      <c r="K689" s="45"/>
      <c r="L689" s="45"/>
      <c r="M689" s="45"/>
      <c r="N689" s="41"/>
    </row>
    <row r="690" spans="1:14" x14ac:dyDescent="0.2">
      <c r="A690" s="41"/>
      <c r="B690" s="26"/>
      <c r="C690" s="51"/>
      <c r="D690" s="47"/>
      <c r="E690" s="41"/>
      <c r="F690" s="50"/>
      <c r="G690" s="41"/>
      <c r="H690" s="41"/>
      <c r="I690" s="46"/>
      <c r="J690" s="92"/>
      <c r="K690" s="45"/>
      <c r="L690" s="45"/>
      <c r="M690" s="45"/>
      <c r="N690" s="41"/>
    </row>
    <row r="691" spans="1:14" x14ac:dyDescent="0.2">
      <c r="A691" s="41"/>
      <c r="B691" s="26"/>
      <c r="C691" s="51"/>
      <c r="D691" s="47"/>
      <c r="E691" s="41"/>
      <c r="F691" s="50"/>
      <c r="G691" s="41"/>
      <c r="H691" s="41"/>
      <c r="I691" s="46"/>
      <c r="J691" s="92"/>
      <c r="K691" s="45"/>
      <c r="L691" s="45"/>
      <c r="M691" s="45"/>
      <c r="N691" s="41"/>
    </row>
    <row r="692" spans="1:14" x14ac:dyDescent="0.2">
      <c r="A692" s="41"/>
      <c r="B692" s="26"/>
      <c r="C692" s="51"/>
      <c r="D692" s="47"/>
      <c r="E692" s="41"/>
      <c r="F692" s="50"/>
      <c r="G692" s="41"/>
      <c r="H692" s="41"/>
      <c r="I692" s="46"/>
      <c r="J692" s="92"/>
      <c r="K692" s="45"/>
      <c r="L692" s="45"/>
      <c r="M692" s="45"/>
      <c r="N692" s="41"/>
    </row>
    <row r="693" spans="1:14" x14ac:dyDescent="0.2">
      <c r="A693" s="41"/>
      <c r="B693" s="26"/>
      <c r="C693" s="51"/>
      <c r="D693" s="47"/>
      <c r="E693" s="41"/>
      <c r="F693" s="50"/>
      <c r="G693" s="41"/>
      <c r="H693" s="41"/>
      <c r="I693" s="46"/>
      <c r="J693" s="92"/>
      <c r="K693" s="45"/>
      <c r="L693" s="45"/>
      <c r="M693" s="45"/>
      <c r="N693" s="41"/>
    </row>
    <row r="694" spans="1:14" x14ac:dyDescent="0.2">
      <c r="A694" s="41"/>
      <c r="B694" s="26"/>
      <c r="C694" s="51"/>
      <c r="D694" s="47"/>
      <c r="E694" s="41"/>
      <c r="F694" s="50"/>
      <c r="G694" s="41"/>
      <c r="H694" s="41"/>
      <c r="I694" s="46"/>
      <c r="J694" s="92"/>
      <c r="K694" s="45"/>
      <c r="L694" s="45"/>
      <c r="M694" s="45"/>
      <c r="N694" s="41"/>
    </row>
    <row r="695" spans="1:14" x14ac:dyDescent="0.2">
      <c r="A695" s="41"/>
      <c r="B695" s="26"/>
      <c r="C695" s="51"/>
      <c r="D695" s="47"/>
      <c r="E695" s="41"/>
      <c r="F695" s="50"/>
      <c r="G695" s="41"/>
      <c r="H695" s="41"/>
      <c r="I695" s="46"/>
      <c r="J695" s="92"/>
      <c r="K695" s="45"/>
      <c r="L695" s="45"/>
      <c r="M695" s="45"/>
      <c r="N695" s="41"/>
    </row>
    <row r="696" spans="1:14" x14ac:dyDescent="0.2">
      <c r="A696" s="41"/>
      <c r="B696" s="26"/>
      <c r="C696" s="51"/>
      <c r="D696" s="47"/>
      <c r="E696" s="41"/>
      <c r="F696" s="50"/>
      <c r="G696" s="41"/>
      <c r="H696" s="41"/>
      <c r="I696" s="46"/>
      <c r="J696" s="92"/>
      <c r="K696" s="45"/>
      <c r="L696" s="45"/>
      <c r="M696" s="45"/>
      <c r="N696" s="41"/>
    </row>
    <row r="697" spans="1:14" x14ac:dyDescent="0.2">
      <c r="A697" s="41"/>
      <c r="B697" s="26"/>
      <c r="C697" s="51"/>
      <c r="D697" s="47"/>
      <c r="E697" s="41"/>
      <c r="F697" s="50"/>
      <c r="G697" s="41"/>
      <c r="H697" s="41"/>
      <c r="I697" s="46"/>
      <c r="J697" s="92"/>
      <c r="K697" s="45"/>
      <c r="L697" s="45"/>
      <c r="M697" s="45"/>
      <c r="N697" s="41"/>
    </row>
    <row r="698" spans="1:14" x14ac:dyDescent="0.2">
      <c r="A698" s="41"/>
      <c r="B698" s="26"/>
      <c r="C698" s="51"/>
      <c r="D698" s="47"/>
      <c r="E698" s="41"/>
      <c r="F698" s="50"/>
      <c r="G698" s="41"/>
      <c r="H698" s="41"/>
      <c r="I698" s="46"/>
      <c r="J698" s="92"/>
      <c r="K698" s="45"/>
      <c r="L698" s="45"/>
      <c r="M698" s="45"/>
      <c r="N698" s="41"/>
    </row>
    <row r="699" spans="1:14" x14ac:dyDescent="0.2">
      <c r="A699" s="41"/>
      <c r="B699" s="26"/>
      <c r="C699" s="51"/>
      <c r="D699" s="47"/>
      <c r="E699" s="41"/>
      <c r="F699" s="50"/>
      <c r="G699" s="41"/>
      <c r="H699" s="41"/>
      <c r="I699" s="46"/>
      <c r="J699" s="92"/>
      <c r="K699" s="45"/>
      <c r="L699" s="45"/>
      <c r="M699" s="45"/>
      <c r="N699" s="41"/>
    </row>
    <row r="700" spans="1:14" x14ac:dyDescent="0.2">
      <c r="A700" s="41"/>
      <c r="B700" s="26"/>
      <c r="C700" s="51"/>
      <c r="D700" s="47"/>
      <c r="E700" s="41"/>
      <c r="F700" s="50"/>
      <c r="G700" s="41"/>
      <c r="H700" s="41"/>
      <c r="I700" s="46"/>
      <c r="J700" s="92"/>
      <c r="K700" s="45"/>
      <c r="L700" s="45"/>
      <c r="M700" s="45"/>
      <c r="N700" s="41"/>
    </row>
    <row r="701" spans="1:14" x14ac:dyDescent="0.2">
      <c r="A701" s="41"/>
      <c r="B701" s="26"/>
      <c r="C701" s="51"/>
      <c r="D701" s="47"/>
      <c r="E701" s="41"/>
      <c r="F701" s="50"/>
      <c r="G701" s="41"/>
      <c r="H701" s="41"/>
      <c r="I701" s="46"/>
      <c r="J701" s="92"/>
      <c r="K701" s="45"/>
      <c r="L701" s="45"/>
      <c r="M701" s="45"/>
      <c r="N701" s="41"/>
    </row>
    <row r="702" spans="1:14" x14ac:dyDescent="0.2">
      <c r="A702" s="41"/>
      <c r="B702" s="26"/>
      <c r="C702" s="51"/>
      <c r="D702" s="47"/>
      <c r="E702" s="41"/>
      <c r="F702" s="50"/>
      <c r="G702" s="41"/>
      <c r="H702" s="41"/>
      <c r="I702" s="46"/>
      <c r="J702" s="92"/>
      <c r="K702" s="45"/>
      <c r="L702" s="45"/>
      <c r="M702" s="45"/>
      <c r="N702" s="41"/>
    </row>
    <row r="703" spans="1:14" x14ac:dyDescent="0.2">
      <c r="A703" s="41"/>
      <c r="B703" s="26"/>
      <c r="C703" s="51"/>
      <c r="D703" s="47"/>
      <c r="E703" s="41"/>
      <c r="F703" s="50"/>
      <c r="G703" s="41"/>
      <c r="H703" s="41"/>
      <c r="I703" s="46"/>
      <c r="J703" s="92"/>
      <c r="K703" s="45"/>
      <c r="L703" s="45"/>
      <c r="M703" s="45"/>
      <c r="N703" s="41"/>
    </row>
    <row r="704" spans="1:14" x14ac:dyDescent="0.2">
      <c r="A704" s="41"/>
      <c r="B704" s="26"/>
      <c r="C704" s="51"/>
      <c r="D704" s="47"/>
      <c r="E704" s="41"/>
      <c r="F704" s="50"/>
      <c r="G704" s="41"/>
      <c r="H704" s="41"/>
      <c r="I704" s="46"/>
      <c r="J704" s="92"/>
      <c r="K704" s="45"/>
      <c r="L704" s="45"/>
      <c r="M704" s="45"/>
      <c r="N704" s="41"/>
    </row>
    <row r="705" spans="1:14" x14ac:dyDescent="0.2">
      <c r="A705" s="41"/>
      <c r="B705" s="26"/>
      <c r="C705" s="51"/>
      <c r="D705" s="47"/>
      <c r="E705" s="41"/>
      <c r="F705" s="50"/>
      <c r="G705" s="41"/>
      <c r="H705" s="41"/>
      <c r="I705" s="46"/>
      <c r="J705" s="92"/>
      <c r="K705" s="45"/>
      <c r="L705" s="45"/>
      <c r="M705" s="45"/>
      <c r="N705" s="41"/>
    </row>
    <row r="706" spans="1:14" x14ac:dyDescent="0.2">
      <c r="A706" s="41"/>
      <c r="B706" s="26"/>
      <c r="C706" s="51"/>
      <c r="D706" s="47"/>
      <c r="E706" s="41"/>
      <c r="F706" s="50"/>
      <c r="G706" s="41"/>
      <c r="H706" s="41"/>
      <c r="I706" s="46"/>
      <c r="J706" s="92"/>
      <c r="K706" s="45"/>
      <c r="L706" s="45"/>
      <c r="M706" s="45"/>
      <c r="N706" s="41"/>
    </row>
    <row r="707" spans="1:14" x14ac:dyDescent="0.2">
      <c r="A707" s="41"/>
      <c r="B707" s="26"/>
      <c r="C707" s="51"/>
      <c r="D707" s="47"/>
      <c r="E707" s="41"/>
      <c r="F707" s="50"/>
      <c r="G707" s="41"/>
      <c r="H707" s="41"/>
      <c r="I707" s="46"/>
      <c r="J707" s="92"/>
      <c r="K707" s="45"/>
      <c r="L707" s="45"/>
      <c r="M707" s="45"/>
      <c r="N707" s="41"/>
    </row>
    <row r="708" spans="1:14" x14ac:dyDescent="0.2">
      <c r="A708" s="41"/>
      <c r="B708" s="26"/>
      <c r="C708" s="51"/>
      <c r="D708" s="47"/>
      <c r="E708" s="41"/>
      <c r="F708" s="50"/>
      <c r="G708" s="41"/>
      <c r="H708" s="41"/>
      <c r="I708" s="46"/>
      <c r="J708" s="92"/>
      <c r="K708" s="45"/>
      <c r="L708" s="45"/>
      <c r="M708" s="45"/>
      <c r="N708" s="41"/>
    </row>
    <row r="709" spans="1:14" x14ac:dyDescent="0.2">
      <c r="A709" s="41"/>
      <c r="B709" s="26"/>
      <c r="C709" s="51"/>
      <c r="D709" s="47"/>
      <c r="E709" s="41"/>
      <c r="F709" s="50"/>
      <c r="G709" s="41"/>
      <c r="H709" s="41"/>
      <c r="I709" s="46"/>
      <c r="J709" s="92"/>
      <c r="K709" s="45"/>
      <c r="L709" s="45"/>
      <c r="M709" s="45"/>
      <c r="N709" s="41"/>
    </row>
    <row r="710" spans="1:14" x14ac:dyDescent="0.2">
      <c r="A710" s="41"/>
      <c r="B710" s="26"/>
      <c r="C710" s="51"/>
      <c r="D710" s="47"/>
      <c r="E710" s="41"/>
      <c r="F710" s="50"/>
      <c r="G710" s="41"/>
      <c r="H710" s="41"/>
      <c r="I710" s="46"/>
      <c r="J710" s="92"/>
      <c r="K710" s="45"/>
      <c r="L710" s="45"/>
      <c r="M710" s="45"/>
      <c r="N710" s="41"/>
    </row>
    <row r="711" spans="1:14" x14ac:dyDescent="0.2">
      <c r="A711" s="41"/>
      <c r="B711" s="26"/>
      <c r="C711" s="51"/>
      <c r="D711" s="47"/>
      <c r="E711" s="41"/>
      <c r="F711" s="50"/>
      <c r="G711" s="41"/>
      <c r="H711" s="41"/>
      <c r="I711" s="46"/>
      <c r="J711" s="92"/>
      <c r="K711" s="45"/>
      <c r="L711" s="45"/>
      <c r="M711" s="45"/>
      <c r="N711" s="41"/>
    </row>
    <row r="712" spans="1:14" x14ac:dyDescent="0.2">
      <c r="A712" s="41"/>
      <c r="B712" s="26"/>
      <c r="C712" s="51"/>
      <c r="D712" s="47"/>
      <c r="E712" s="41"/>
      <c r="F712" s="50"/>
      <c r="G712" s="41"/>
      <c r="H712" s="41"/>
      <c r="I712" s="46"/>
      <c r="J712" s="92"/>
      <c r="K712" s="45"/>
      <c r="L712" s="45"/>
      <c r="M712" s="45"/>
      <c r="N712" s="41"/>
    </row>
    <row r="713" spans="1:14" x14ac:dyDescent="0.2">
      <c r="A713" s="41"/>
      <c r="B713" s="26"/>
      <c r="C713" s="51"/>
      <c r="D713" s="47"/>
      <c r="E713" s="41"/>
      <c r="F713" s="50"/>
      <c r="G713" s="41"/>
      <c r="H713" s="41"/>
      <c r="I713" s="46"/>
      <c r="J713" s="92"/>
      <c r="K713" s="45"/>
      <c r="L713" s="45"/>
      <c r="M713" s="45"/>
      <c r="N713" s="41"/>
    </row>
    <row r="714" spans="1:14" x14ac:dyDescent="0.2">
      <c r="A714" s="41"/>
      <c r="B714" s="26"/>
      <c r="C714" s="51"/>
      <c r="D714" s="47"/>
      <c r="E714" s="41"/>
      <c r="F714" s="50"/>
      <c r="G714" s="41"/>
      <c r="H714" s="41"/>
      <c r="I714" s="46"/>
      <c r="J714" s="92"/>
      <c r="K714" s="45"/>
      <c r="L714" s="45"/>
      <c r="M714" s="45"/>
      <c r="N714" s="41"/>
    </row>
    <row r="715" spans="1:14" x14ac:dyDescent="0.2">
      <c r="A715" s="41"/>
      <c r="B715" s="26"/>
      <c r="C715" s="51"/>
      <c r="D715" s="47"/>
      <c r="E715" s="41"/>
      <c r="F715" s="50"/>
      <c r="G715" s="41"/>
      <c r="H715" s="41"/>
      <c r="I715" s="46"/>
      <c r="J715" s="92"/>
      <c r="K715" s="45"/>
      <c r="L715" s="45"/>
      <c r="M715" s="45"/>
      <c r="N715" s="41"/>
    </row>
    <row r="716" spans="1:14" x14ac:dyDescent="0.2">
      <c r="A716" s="41"/>
      <c r="B716" s="26"/>
      <c r="C716" s="51"/>
      <c r="D716" s="47"/>
      <c r="E716" s="41"/>
      <c r="F716" s="50"/>
      <c r="G716" s="41"/>
      <c r="H716" s="41"/>
      <c r="I716" s="46"/>
      <c r="J716" s="92"/>
      <c r="K716" s="45"/>
      <c r="L716" s="45"/>
      <c r="M716" s="45"/>
      <c r="N716" s="41"/>
    </row>
    <row r="717" spans="1:14" x14ac:dyDescent="0.2">
      <c r="A717" s="41"/>
      <c r="B717" s="26"/>
      <c r="C717" s="51"/>
      <c r="D717" s="47"/>
      <c r="E717" s="41"/>
      <c r="F717" s="50"/>
      <c r="G717" s="41"/>
      <c r="H717" s="41"/>
      <c r="I717" s="46"/>
      <c r="J717" s="92"/>
      <c r="K717" s="45"/>
      <c r="L717" s="45"/>
      <c r="M717" s="45"/>
      <c r="N717" s="41"/>
    </row>
    <row r="718" spans="1:14" x14ac:dyDescent="0.2">
      <c r="A718" s="41"/>
      <c r="B718" s="26"/>
      <c r="C718" s="51"/>
      <c r="D718" s="47"/>
      <c r="E718" s="41"/>
      <c r="F718" s="50"/>
      <c r="G718" s="41"/>
      <c r="H718" s="41"/>
      <c r="I718" s="46"/>
      <c r="J718" s="92"/>
      <c r="K718" s="45"/>
      <c r="L718" s="45"/>
      <c r="M718" s="45"/>
      <c r="N718" s="41"/>
    </row>
    <row r="719" spans="1:14" x14ac:dyDescent="0.2">
      <c r="A719" s="41"/>
      <c r="B719" s="26"/>
      <c r="C719" s="51"/>
      <c r="D719" s="47"/>
      <c r="E719" s="41"/>
      <c r="F719" s="50"/>
      <c r="G719" s="41"/>
      <c r="H719" s="41"/>
      <c r="I719" s="46"/>
      <c r="J719" s="92"/>
      <c r="K719" s="45"/>
      <c r="L719" s="45"/>
      <c r="M719" s="45"/>
      <c r="N719" s="41"/>
    </row>
    <row r="720" spans="1:14" x14ac:dyDescent="0.2">
      <c r="A720" s="41"/>
      <c r="B720" s="26"/>
      <c r="C720" s="51"/>
      <c r="D720" s="47"/>
      <c r="E720" s="41"/>
      <c r="F720" s="50"/>
      <c r="G720" s="41"/>
      <c r="H720" s="41"/>
      <c r="I720" s="46"/>
      <c r="J720" s="92"/>
      <c r="K720" s="45"/>
      <c r="L720" s="45"/>
      <c r="M720" s="45"/>
      <c r="N720" s="41"/>
    </row>
    <row r="721" spans="1:14" x14ac:dyDescent="0.2">
      <c r="A721" s="41"/>
      <c r="B721" s="26"/>
      <c r="C721" s="51"/>
      <c r="D721" s="47"/>
      <c r="E721" s="41"/>
      <c r="F721" s="50"/>
      <c r="G721" s="41"/>
      <c r="H721" s="41"/>
      <c r="I721" s="46"/>
      <c r="J721" s="92"/>
      <c r="K721" s="45"/>
      <c r="L721" s="45"/>
      <c r="M721" s="45"/>
      <c r="N721" s="41"/>
    </row>
    <row r="722" spans="1:14" x14ac:dyDescent="0.2">
      <c r="A722" s="41"/>
      <c r="B722" s="26"/>
      <c r="C722" s="51"/>
      <c r="D722" s="47"/>
      <c r="E722" s="41"/>
      <c r="F722" s="50"/>
      <c r="G722" s="41"/>
      <c r="H722" s="41"/>
      <c r="I722" s="46"/>
      <c r="J722" s="92"/>
      <c r="K722" s="45"/>
      <c r="L722" s="45"/>
      <c r="M722" s="45"/>
      <c r="N722" s="41"/>
    </row>
    <row r="723" spans="1:14" x14ac:dyDescent="0.2">
      <c r="A723" s="41"/>
      <c r="B723" s="26"/>
      <c r="C723" s="51"/>
      <c r="D723" s="47"/>
      <c r="E723" s="41"/>
      <c r="F723" s="50"/>
      <c r="G723" s="41"/>
      <c r="H723" s="41"/>
      <c r="I723" s="46"/>
      <c r="J723" s="92"/>
      <c r="K723" s="45"/>
      <c r="L723" s="45"/>
      <c r="M723" s="45"/>
      <c r="N723" s="41"/>
    </row>
    <row r="724" spans="1:14" x14ac:dyDescent="0.2">
      <c r="A724" s="41"/>
      <c r="B724" s="26"/>
      <c r="C724" s="51"/>
      <c r="D724" s="47"/>
      <c r="E724" s="41"/>
      <c r="F724" s="50"/>
      <c r="G724" s="41"/>
      <c r="H724" s="41"/>
      <c r="I724" s="46"/>
      <c r="J724" s="92"/>
      <c r="K724" s="45"/>
      <c r="L724" s="45"/>
      <c r="M724" s="45"/>
      <c r="N724" s="41"/>
    </row>
    <row r="725" spans="1:14" x14ac:dyDescent="0.2">
      <c r="A725" s="41"/>
      <c r="B725" s="26"/>
      <c r="C725" s="51"/>
      <c r="D725" s="47"/>
      <c r="E725" s="41"/>
      <c r="F725" s="50"/>
      <c r="G725" s="41"/>
      <c r="H725" s="41"/>
      <c r="I725" s="46"/>
      <c r="J725" s="92"/>
      <c r="K725" s="45"/>
      <c r="L725" s="45"/>
      <c r="M725" s="45"/>
      <c r="N725" s="41"/>
    </row>
    <row r="726" spans="1:14" x14ac:dyDescent="0.2">
      <c r="A726" s="41"/>
      <c r="B726" s="26"/>
      <c r="C726" s="51"/>
      <c r="D726" s="47"/>
      <c r="E726" s="41"/>
      <c r="F726" s="50"/>
      <c r="G726" s="41"/>
      <c r="H726" s="41"/>
      <c r="I726" s="46"/>
      <c r="J726" s="92"/>
      <c r="K726" s="45"/>
      <c r="L726" s="45"/>
      <c r="M726" s="45"/>
      <c r="N726" s="41"/>
    </row>
    <row r="727" spans="1:14" x14ac:dyDescent="0.2">
      <c r="A727" s="41"/>
      <c r="B727" s="26"/>
      <c r="C727" s="51"/>
      <c r="D727" s="47"/>
      <c r="E727" s="41"/>
      <c r="F727" s="50"/>
      <c r="G727" s="41"/>
      <c r="H727" s="41"/>
      <c r="I727" s="46"/>
      <c r="J727" s="92"/>
      <c r="K727" s="45"/>
      <c r="L727" s="45"/>
      <c r="M727" s="45"/>
      <c r="N727" s="41"/>
    </row>
    <row r="728" spans="1:14" x14ac:dyDescent="0.2">
      <c r="A728" s="41"/>
      <c r="B728" s="26"/>
      <c r="C728" s="51"/>
      <c r="D728" s="47"/>
      <c r="E728" s="41"/>
      <c r="F728" s="50"/>
      <c r="G728" s="41"/>
      <c r="H728" s="41"/>
      <c r="I728" s="46"/>
      <c r="J728" s="92"/>
      <c r="K728" s="45"/>
      <c r="L728" s="45"/>
      <c r="M728" s="45"/>
      <c r="N728" s="41"/>
    </row>
    <row r="729" spans="1:14" x14ac:dyDescent="0.2">
      <c r="A729" s="41"/>
      <c r="B729" s="26"/>
      <c r="C729" s="51"/>
      <c r="D729" s="47"/>
      <c r="E729" s="41"/>
      <c r="F729" s="50"/>
      <c r="G729" s="41"/>
      <c r="H729" s="41"/>
      <c r="I729" s="46"/>
      <c r="J729" s="92"/>
      <c r="K729" s="45"/>
      <c r="L729" s="45"/>
      <c r="M729" s="45"/>
      <c r="N729" s="41"/>
    </row>
    <row r="730" spans="1:14" x14ac:dyDescent="0.2">
      <c r="A730" s="41"/>
      <c r="B730" s="26"/>
      <c r="C730" s="51"/>
      <c r="D730" s="47"/>
      <c r="E730" s="41"/>
      <c r="F730" s="50"/>
      <c r="G730" s="41"/>
      <c r="H730" s="41"/>
      <c r="I730" s="46"/>
      <c r="J730" s="92"/>
      <c r="K730" s="45"/>
      <c r="L730" s="45"/>
      <c r="M730" s="45"/>
      <c r="N730" s="41"/>
    </row>
    <row r="731" spans="1:14" x14ac:dyDescent="0.2">
      <c r="A731" s="41"/>
      <c r="B731" s="26"/>
      <c r="C731" s="51"/>
      <c r="D731" s="47"/>
      <c r="E731" s="41"/>
      <c r="F731" s="50"/>
      <c r="G731" s="41"/>
      <c r="H731" s="41"/>
      <c r="I731" s="46"/>
      <c r="J731" s="92"/>
      <c r="K731" s="45"/>
      <c r="L731" s="45"/>
      <c r="M731" s="45"/>
      <c r="N731" s="41"/>
    </row>
    <row r="732" spans="1:14" x14ac:dyDescent="0.2">
      <c r="A732" s="41"/>
      <c r="B732" s="26"/>
      <c r="C732" s="51"/>
      <c r="D732" s="47"/>
      <c r="E732" s="41"/>
      <c r="F732" s="50"/>
      <c r="G732" s="41"/>
      <c r="H732" s="41"/>
      <c r="I732" s="46"/>
      <c r="J732" s="92"/>
      <c r="K732" s="45"/>
      <c r="L732" s="45"/>
      <c r="M732" s="45"/>
      <c r="N732" s="41"/>
    </row>
    <row r="733" spans="1:14" x14ac:dyDescent="0.2">
      <c r="A733" s="41"/>
      <c r="B733" s="26"/>
      <c r="C733" s="51"/>
      <c r="D733" s="47"/>
      <c r="E733" s="41"/>
      <c r="F733" s="50"/>
      <c r="G733" s="41"/>
      <c r="H733" s="41"/>
      <c r="I733" s="46"/>
      <c r="J733" s="92"/>
      <c r="K733" s="45"/>
      <c r="L733" s="45"/>
      <c r="M733" s="45"/>
      <c r="N733" s="41"/>
    </row>
    <row r="734" spans="1:14" x14ac:dyDescent="0.2">
      <c r="A734" s="41"/>
      <c r="B734" s="26"/>
      <c r="C734" s="51"/>
      <c r="D734" s="47"/>
      <c r="E734" s="41"/>
      <c r="F734" s="50"/>
      <c r="G734" s="41"/>
      <c r="H734" s="41"/>
      <c r="I734" s="46"/>
      <c r="J734" s="92"/>
      <c r="K734" s="45"/>
      <c r="L734" s="45"/>
      <c r="M734" s="45"/>
      <c r="N734" s="41"/>
    </row>
    <row r="735" spans="1:14" x14ac:dyDescent="0.2">
      <c r="A735" s="41"/>
      <c r="B735" s="26"/>
      <c r="C735" s="51"/>
      <c r="D735" s="47"/>
      <c r="E735" s="41"/>
      <c r="F735" s="50"/>
      <c r="G735" s="41"/>
      <c r="H735" s="41"/>
      <c r="I735" s="46"/>
      <c r="J735" s="92"/>
      <c r="K735" s="45"/>
      <c r="L735" s="45"/>
      <c r="M735" s="45"/>
      <c r="N735" s="41"/>
    </row>
    <row r="736" spans="1:14" x14ac:dyDescent="0.2">
      <c r="A736" s="41"/>
      <c r="B736" s="26"/>
      <c r="C736" s="51"/>
      <c r="D736" s="47"/>
      <c r="E736" s="41"/>
      <c r="F736" s="50"/>
      <c r="G736" s="41"/>
      <c r="H736" s="41"/>
      <c r="I736" s="46"/>
      <c r="J736" s="92"/>
      <c r="K736" s="45"/>
      <c r="L736" s="45"/>
      <c r="M736" s="45"/>
      <c r="N736" s="41"/>
    </row>
    <row r="737" spans="1:14" x14ac:dyDescent="0.2">
      <c r="A737" s="41"/>
      <c r="B737" s="26"/>
      <c r="C737" s="51"/>
      <c r="D737" s="47"/>
      <c r="E737" s="41"/>
      <c r="F737" s="50"/>
      <c r="G737" s="41"/>
      <c r="H737" s="41"/>
      <c r="I737" s="46"/>
      <c r="J737" s="92"/>
      <c r="K737" s="45"/>
      <c r="L737" s="45"/>
      <c r="M737" s="45"/>
      <c r="N737" s="41"/>
    </row>
    <row r="738" spans="1:14" x14ac:dyDescent="0.2">
      <c r="A738" s="41"/>
      <c r="B738" s="26"/>
      <c r="C738" s="51"/>
      <c r="D738" s="47"/>
      <c r="E738" s="41"/>
      <c r="F738" s="50"/>
      <c r="G738" s="41"/>
      <c r="H738" s="41"/>
      <c r="I738" s="46"/>
      <c r="J738" s="92"/>
      <c r="K738" s="45"/>
      <c r="L738" s="45"/>
      <c r="M738" s="45"/>
      <c r="N738" s="41"/>
    </row>
    <row r="739" spans="1:14" x14ac:dyDescent="0.2">
      <c r="A739" s="41"/>
      <c r="B739" s="26"/>
      <c r="C739" s="51"/>
      <c r="D739" s="47"/>
      <c r="E739" s="41"/>
      <c r="F739" s="50"/>
      <c r="G739" s="41"/>
      <c r="H739" s="41"/>
      <c r="I739" s="46"/>
      <c r="J739" s="92"/>
      <c r="K739" s="45"/>
      <c r="L739" s="45"/>
      <c r="M739" s="45"/>
      <c r="N739" s="41"/>
    </row>
    <row r="740" spans="1:14" x14ac:dyDescent="0.2">
      <c r="A740" s="41"/>
      <c r="B740" s="26"/>
      <c r="C740" s="51"/>
      <c r="D740" s="47"/>
      <c r="E740" s="41"/>
      <c r="F740" s="50"/>
      <c r="G740" s="41"/>
      <c r="H740" s="41"/>
      <c r="I740" s="46"/>
      <c r="J740" s="92"/>
      <c r="K740" s="45"/>
      <c r="L740" s="45"/>
      <c r="M740" s="45"/>
      <c r="N740" s="41"/>
    </row>
    <row r="741" spans="1:14" x14ac:dyDescent="0.2">
      <c r="A741" s="41"/>
      <c r="B741" s="26"/>
      <c r="C741" s="51"/>
      <c r="D741" s="47"/>
      <c r="E741" s="41"/>
      <c r="F741" s="50"/>
      <c r="G741" s="41"/>
      <c r="H741" s="41"/>
      <c r="I741" s="46"/>
      <c r="J741" s="92"/>
      <c r="K741" s="45"/>
      <c r="L741" s="45"/>
      <c r="M741" s="45"/>
      <c r="N741" s="41"/>
    </row>
    <row r="742" spans="1:14" x14ac:dyDescent="0.2">
      <c r="A742" s="41"/>
      <c r="B742" s="26"/>
      <c r="C742" s="51"/>
      <c r="D742" s="47"/>
      <c r="E742" s="41"/>
      <c r="F742" s="50"/>
      <c r="G742" s="41"/>
      <c r="H742" s="41"/>
      <c r="I742" s="46"/>
      <c r="J742" s="92"/>
      <c r="K742" s="45"/>
      <c r="L742" s="45"/>
      <c r="M742" s="45"/>
      <c r="N742" s="41"/>
    </row>
    <row r="743" spans="1:14" x14ac:dyDescent="0.2">
      <c r="A743" s="41"/>
      <c r="B743" s="26"/>
      <c r="C743" s="51"/>
      <c r="D743" s="47"/>
      <c r="E743" s="41"/>
      <c r="F743" s="50"/>
      <c r="G743" s="41"/>
      <c r="H743" s="41"/>
      <c r="I743" s="46"/>
      <c r="J743" s="92"/>
      <c r="K743" s="45"/>
      <c r="L743" s="45"/>
      <c r="M743" s="45"/>
      <c r="N743" s="41"/>
    </row>
    <row r="744" spans="1:14" x14ac:dyDescent="0.2">
      <c r="A744" s="41"/>
      <c r="B744" s="26"/>
      <c r="C744" s="51"/>
      <c r="D744" s="47"/>
      <c r="E744" s="41"/>
      <c r="F744" s="50"/>
      <c r="G744" s="41"/>
      <c r="H744" s="41"/>
      <c r="I744" s="46"/>
      <c r="J744" s="92"/>
      <c r="K744" s="45"/>
      <c r="L744" s="45"/>
      <c r="M744" s="45"/>
      <c r="N744" s="41"/>
    </row>
    <row r="745" spans="1:14" x14ac:dyDescent="0.2">
      <c r="A745" s="41"/>
      <c r="B745" s="26"/>
      <c r="C745" s="51"/>
      <c r="D745" s="47"/>
      <c r="E745" s="41"/>
      <c r="F745" s="50"/>
      <c r="G745" s="41"/>
      <c r="H745" s="41"/>
      <c r="I745" s="46"/>
      <c r="J745" s="92"/>
      <c r="K745" s="45"/>
      <c r="L745" s="45"/>
      <c r="M745" s="45"/>
      <c r="N745" s="41"/>
    </row>
    <row r="746" spans="1:14" x14ac:dyDescent="0.2">
      <c r="A746" s="41"/>
      <c r="B746" s="26"/>
      <c r="C746" s="51"/>
      <c r="D746" s="47"/>
      <c r="E746" s="41"/>
      <c r="F746" s="50"/>
      <c r="G746" s="41"/>
      <c r="H746" s="41"/>
      <c r="I746" s="46"/>
      <c r="J746" s="92"/>
      <c r="K746" s="45"/>
      <c r="L746" s="45"/>
      <c r="M746" s="45"/>
      <c r="N746" s="41"/>
    </row>
    <row r="747" spans="1:14" x14ac:dyDescent="0.2">
      <c r="A747" s="41"/>
      <c r="B747" s="26"/>
      <c r="C747" s="51"/>
      <c r="D747" s="47"/>
      <c r="E747" s="41"/>
      <c r="F747" s="50"/>
      <c r="G747" s="41"/>
      <c r="H747" s="41"/>
      <c r="I747" s="46"/>
      <c r="J747" s="92"/>
      <c r="K747" s="45"/>
      <c r="L747" s="45"/>
      <c r="M747" s="45"/>
      <c r="N747" s="41"/>
    </row>
    <row r="748" spans="1:14" x14ac:dyDescent="0.2">
      <c r="A748" s="41"/>
      <c r="B748" s="26"/>
      <c r="C748" s="51"/>
      <c r="D748" s="47"/>
      <c r="E748" s="41"/>
      <c r="F748" s="50"/>
      <c r="G748" s="41"/>
      <c r="H748" s="41"/>
      <c r="I748" s="46"/>
      <c r="J748" s="92"/>
      <c r="K748" s="45"/>
      <c r="L748" s="45"/>
      <c r="M748" s="45"/>
      <c r="N748" s="41"/>
    </row>
    <row r="749" spans="1:14" x14ac:dyDescent="0.2">
      <c r="A749" s="41"/>
      <c r="B749" s="26"/>
      <c r="C749" s="51"/>
      <c r="D749" s="47"/>
      <c r="E749" s="41"/>
      <c r="F749" s="50"/>
      <c r="G749" s="41"/>
      <c r="H749" s="41"/>
      <c r="I749" s="46"/>
      <c r="J749" s="92"/>
      <c r="K749" s="45"/>
      <c r="L749" s="45"/>
      <c r="M749" s="45"/>
      <c r="N749" s="41"/>
    </row>
    <row r="750" spans="1:14" x14ac:dyDescent="0.2">
      <c r="A750" s="41"/>
      <c r="B750" s="26"/>
      <c r="C750" s="51"/>
      <c r="D750" s="47"/>
      <c r="E750" s="41"/>
      <c r="F750" s="50"/>
      <c r="G750" s="41"/>
      <c r="H750" s="41"/>
      <c r="I750" s="46"/>
      <c r="J750" s="92"/>
      <c r="K750" s="45"/>
      <c r="L750" s="45"/>
      <c r="M750" s="45"/>
      <c r="N750" s="41"/>
    </row>
    <row r="751" spans="1:14" x14ac:dyDescent="0.2">
      <c r="A751" s="41"/>
      <c r="B751" s="26"/>
      <c r="C751" s="51"/>
      <c r="D751" s="47"/>
      <c r="E751" s="41"/>
      <c r="F751" s="50"/>
      <c r="G751" s="41"/>
      <c r="H751" s="41"/>
      <c r="I751" s="46"/>
      <c r="J751" s="92"/>
      <c r="K751" s="45"/>
      <c r="L751" s="45"/>
      <c r="M751" s="45"/>
      <c r="N751" s="41"/>
    </row>
    <row r="752" spans="1:14" x14ac:dyDescent="0.2">
      <c r="A752" s="41"/>
      <c r="B752" s="26"/>
      <c r="C752" s="51"/>
      <c r="D752" s="47"/>
      <c r="E752" s="41"/>
      <c r="F752" s="50"/>
      <c r="G752" s="41"/>
      <c r="H752" s="41"/>
      <c r="I752" s="46"/>
      <c r="J752" s="92"/>
      <c r="K752" s="45"/>
      <c r="L752" s="45"/>
      <c r="M752" s="45"/>
      <c r="N752" s="41"/>
    </row>
    <row r="753" spans="1:14" x14ac:dyDescent="0.2">
      <c r="A753" s="41"/>
      <c r="B753" s="26"/>
      <c r="C753" s="51"/>
      <c r="D753" s="47"/>
      <c r="E753" s="41"/>
      <c r="F753" s="50"/>
      <c r="G753" s="41"/>
      <c r="H753" s="41"/>
      <c r="I753" s="46"/>
      <c r="J753" s="92"/>
      <c r="K753" s="45"/>
      <c r="L753" s="45"/>
      <c r="M753" s="45"/>
      <c r="N753" s="41"/>
    </row>
    <row r="754" spans="1:14" x14ac:dyDescent="0.2">
      <c r="A754" s="41"/>
      <c r="B754" s="26"/>
      <c r="C754" s="51"/>
      <c r="D754" s="47"/>
      <c r="E754" s="41"/>
      <c r="F754" s="50"/>
      <c r="G754" s="41"/>
      <c r="H754" s="41"/>
      <c r="I754" s="46"/>
      <c r="J754" s="92"/>
      <c r="K754" s="45"/>
      <c r="L754" s="45"/>
      <c r="M754" s="45"/>
      <c r="N754" s="41"/>
    </row>
    <row r="755" spans="1:14" x14ac:dyDescent="0.2">
      <c r="A755" s="41"/>
      <c r="B755" s="26"/>
      <c r="C755" s="51"/>
      <c r="D755" s="47"/>
      <c r="E755" s="41"/>
      <c r="F755" s="50"/>
      <c r="G755" s="41"/>
      <c r="H755" s="41"/>
      <c r="I755" s="46"/>
      <c r="J755" s="92"/>
      <c r="K755" s="45"/>
      <c r="L755" s="45"/>
      <c r="M755" s="45"/>
      <c r="N755" s="41"/>
    </row>
    <row r="756" spans="1:14" x14ac:dyDescent="0.2">
      <c r="A756" s="41"/>
      <c r="B756" s="26"/>
      <c r="C756" s="51"/>
      <c r="D756" s="47"/>
      <c r="E756" s="41"/>
      <c r="F756" s="50"/>
      <c r="G756" s="41"/>
      <c r="H756" s="41"/>
      <c r="I756" s="46"/>
      <c r="J756" s="92"/>
      <c r="K756" s="45"/>
      <c r="L756" s="45"/>
      <c r="M756" s="45"/>
      <c r="N756" s="41"/>
    </row>
    <row r="757" spans="1:14" x14ac:dyDescent="0.2">
      <c r="A757" s="41"/>
      <c r="B757" s="26"/>
      <c r="C757" s="51"/>
      <c r="D757" s="47"/>
      <c r="E757" s="41"/>
      <c r="F757" s="50"/>
      <c r="G757" s="41"/>
      <c r="H757" s="41"/>
      <c r="I757" s="46"/>
      <c r="J757" s="92"/>
      <c r="K757" s="45"/>
      <c r="L757" s="45"/>
      <c r="M757" s="45"/>
      <c r="N757" s="41"/>
    </row>
    <row r="758" spans="1:14" x14ac:dyDescent="0.2">
      <c r="A758" s="41"/>
      <c r="B758" s="26"/>
      <c r="C758" s="51"/>
      <c r="D758" s="47"/>
      <c r="E758" s="41"/>
      <c r="F758" s="50"/>
      <c r="G758" s="41"/>
      <c r="H758" s="41"/>
      <c r="I758" s="46"/>
      <c r="J758" s="92"/>
      <c r="K758" s="45"/>
      <c r="L758" s="45"/>
      <c r="M758" s="45"/>
      <c r="N758" s="41"/>
    </row>
    <row r="759" spans="1:14" x14ac:dyDescent="0.2">
      <c r="A759" s="41"/>
      <c r="B759" s="26"/>
      <c r="C759" s="51"/>
      <c r="D759" s="47"/>
      <c r="E759" s="41"/>
      <c r="F759" s="50"/>
      <c r="G759" s="41"/>
      <c r="H759" s="41"/>
      <c r="I759" s="46"/>
      <c r="J759" s="92"/>
      <c r="K759" s="45"/>
      <c r="L759" s="45"/>
      <c r="M759" s="45"/>
      <c r="N759" s="41"/>
    </row>
    <row r="760" spans="1:14" x14ac:dyDescent="0.2">
      <c r="A760" s="41"/>
      <c r="B760" s="26"/>
      <c r="C760" s="51"/>
      <c r="D760" s="47"/>
      <c r="E760" s="41"/>
      <c r="F760" s="50"/>
      <c r="G760" s="41"/>
      <c r="H760" s="41"/>
      <c r="I760" s="46"/>
      <c r="J760" s="92"/>
      <c r="K760" s="45"/>
      <c r="L760" s="45"/>
      <c r="M760" s="45"/>
      <c r="N760" s="41"/>
    </row>
    <row r="761" spans="1:14" x14ac:dyDescent="0.2">
      <c r="A761" s="41"/>
      <c r="B761" s="26"/>
      <c r="C761" s="51"/>
      <c r="D761" s="47"/>
      <c r="E761" s="41"/>
      <c r="F761" s="50"/>
      <c r="G761" s="41"/>
      <c r="H761" s="41"/>
      <c r="I761" s="46"/>
      <c r="J761" s="92"/>
      <c r="K761" s="45"/>
      <c r="L761" s="45"/>
      <c r="M761" s="45"/>
      <c r="N761" s="41"/>
    </row>
    <row r="762" spans="1:14" x14ac:dyDescent="0.2">
      <c r="A762" s="41"/>
      <c r="B762" s="26"/>
      <c r="C762" s="51"/>
      <c r="D762" s="47"/>
      <c r="E762" s="41"/>
      <c r="F762" s="50"/>
      <c r="G762" s="41"/>
      <c r="H762" s="41"/>
      <c r="I762" s="46"/>
      <c r="J762" s="92"/>
      <c r="K762" s="45"/>
      <c r="L762" s="45"/>
      <c r="M762" s="45"/>
      <c r="N762" s="41"/>
    </row>
    <row r="763" spans="1:14" x14ac:dyDescent="0.2">
      <c r="A763" s="41"/>
      <c r="B763" s="26"/>
      <c r="C763" s="51"/>
      <c r="D763" s="47"/>
      <c r="E763" s="41"/>
      <c r="F763" s="50"/>
      <c r="G763" s="41"/>
      <c r="H763" s="41"/>
      <c r="I763" s="46"/>
      <c r="J763" s="92"/>
      <c r="K763" s="45"/>
      <c r="L763" s="45"/>
      <c r="M763" s="45"/>
      <c r="N763" s="41"/>
    </row>
    <row r="764" spans="1:14" x14ac:dyDescent="0.2">
      <c r="A764" s="41"/>
      <c r="B764" s="26"/>
      <c r="C764" s="51"/>
      <c r="D764" s="47"/>
      <c r="E764" s="41"/>
      <c r="F764" s="50"/>
      <c r="G764" s="41"/>
      <c r="H764" s="41"/>
      <c r="I764" s="46"/>
      <c r="J764" s="92"/>
      <c r="K764" s="45"/>
      <c r="L764" s="45"/>
      <c r="M764" s="45"/>
      <c r="N764" s="41"/>
    </row>
    <row r="765" spans="1:14" x14ac:dyDescent="0.2">
      <c r="A765" s="41"/>
      <c r="B765" s="26"/>
      <c r="C765" s="51"/>
      <c r="D765" s="47"/>
      <c r="E765" s="41"/>
      <c r="F765" s="50"/>
      <c r="G765" s="41"/>
      <c r="H765" s="41"/>
      <c r="I765" s="46"/>
      <c r="J765" s="92"/>
      <c r="K765" s="45"/>
      <c r="L765" s="45"/>
      <c r="M765" s="45"/>
      <c r="N765" s="41"/>
    </row>
    <row r="766" spans="1:14" x14ac:dyDescent="0.2">
      <c r="A766" s="41"/>
      <c r="B766" s="26"/>
      <c r="C766" s="51"/>
      <c r="D766" s="47"/>
      <c r="E766" s="41"/>
      <c r="F766" s="50"/>
      <c r="G766" s="41"/>
      <c r="H766" s="41"/>
      <c r="I766" s="46"/>
      <c r="J766" s="92"/>
      <c r="K766" s="45"/>
      <c r="L766" s="45"/>
      <c r="M766" s="45"/>
      <c r="N766" s="41"/>
    </row>
    <row r="767" spans="1:14" x14ac:dyDescent="0.2">
      <c r="A767" s="41"/>
      <c r="B767" s="26"/>
      <c r="C767" s="51"/>
      <c r="D767" s="47"/>
      <c r="E767" s="41"/>
      <c r="F767" s="50"/>
      <c r="G767" s="41"/>
      <c r="H767" s="41"/>
      <c r="I767" s="46"/>
      <c r="J767" s="92"/>
      <c r="K767" s="45"/>
      <c r="L767" s="45"/>
      <c r="M767" s="45"/>
      <c r="N767" s="41"/>
    </row>
    <row r="768" spans="1:14" x14ac:dyDescent="0.2">
      <c r="A768" s="41"/>
      <c r="B768" s="26"/>
      <c r="C768" s="51"/>
      <c r="D768" s="47"/>
      <c r="E768" s="41"/>
      <c r="F768" s="50"/>
      <c r="G768" s="41"/>
      <c r="H768" s="41"/>
      <c r="I768" s="46"/>
      <c r="J768" s="92"/>
      <c r="K768" s="45"/>
      <c r="L768" s="45"/>
      <c r="M768" s="45"/>
      <c r="N768" s="41"/>
    </row>
    <row r="769" spans="1:14" x14ac:dyDescent="0.2">
      <c r="A769" s="41"/>
      <c r="B769" s="26"/>
      <c r="C769" s="51"/>
      <c r="D769" s="47"/>
      <c r="E769" s="41"/>
      <c r="F769" s="50"/>
      <c r="G769" s="41"/>
      <c r="H769" s="41"/>
      <c r="I769" s="46"/>
      <c r="J769" s="92"/>
      <c r="K769" s="45"/>
      <c r="L769" s="45"/>
      <c r="M769" s="45"/>
      <c r="N769" s="41"/>
    </row>
    <row r="770" spans="1:14" x14ac:dyDescent="0.2">
      <c r="A770" s="41"/>
      <c r="B770" s="26"/>
      <c r="C770" s="51"/>
      <c r="D770" s="47"/>
      <c r="E770" s="41"/>
      <c r="F770" s="50"/>
      <c r="G770" s="41"/>
      <c r="H770" s="41"/>
      <c r="I770" s="46"/>
      <c r="J770" s="92"/>
      <c r="K770" s="45"/>
      <c r="L770" s="45"/>
      <c r="M770" s="45"/>
      <c r="N770" s="41"/>
    </row>
    <row r="771" spans="1:14" x14ac:dyDescent="0.2">
      <c r="A771" s="41"/>
      <c r="B771" s="26"/>
      <c r="C771" s="51"/>
      <c r="D771" s="47"/>
      <c r="E771" s="41"/>
      <c r="F771" s="50"/>
      <c r="G771" s="41"/>
      <c r="H771" s="41"/>
      <c r="I771" s="46"/>
      <c r="J771" s="92"/>
      <c r="K771" s="45"/>
      <c r="L771" s="45"/>
      <c r="M771" s="45"/>
      <c r="N771" s="41"/>
    </row>
    <row r="772" spans="1:14" x14ac:dyDescent="0.2">
      <c r="A772" s="41"/>
      <c r="B772" s="26"/>
      <c r="C772" s="51"/>
      <c r="D772" s="47"/>
      <c r="E772" s="41"/>
      <c r="F772" s="50"/>
      <c r="G772" s="41"/>
      <c r="H772" s="41"/>
      <c r="I772" s="46"/>
      <c r="J772" s="92"/>
      <c r="K772" s="45"/>
      <c r="L772" s="45"/>
      <c r="M772" s="45"/>
      <c r="N772" s="41"/>
    </row>
    <row r="773" spans="1:14" x14ac:dyDescent="0.2">
      <c r="A773" s="41"/>
      <c r="B773" s="26"/>
      <c r="C773" s="51"/>
      <c r="D773" s="47"/>
      <c r="E773" s="41"/>
      <c r="F773" s="50"/>
      <c r="G773" s="41"/>
      <c r="H773" s="41"/>
      <c r="I773" s="46"/>
      <c r="J773" s="92"/>
      <c r="K773" s="45"/>
      <c r="L773" s="45"/>
      <c r="M773" s="45"/>
      <c r="N773" s="41"/>
    </row>
    <row r="774" spans="1:14" x14ac:dyDescent="0.2">
      <c r="A774" s="41"/>
      <c r="B774" s="26"/>
      <c r="C774" s="51"/>
      <c r="D774" s="47"/>
      <c r="E774" s="41"/>
      <c r="F774" s="50"/>
      <c r="G774" s="41"/>
      <c r="H774" s="41"/>
      <c r="I774" s="46"/>
      <c r="J774" s="92"/>
      <c r="K774" s="45"/>
      <c r="L774" s="45"/>
      <c r="M774" s="45"/>
      <c r="N774" s="41"/>
    </row>
    <row r="775" spans="1:14" x14ac:dyDescent="0.2">
      <c r="A775" s="41"/>
      <c r="B775" s="26"/>
      <c r="C775" s="51"/>
      <c r="D775" s="47"/>
      <c r="E775" s="41"/>
      <c r="F775" s="50"/>
      <c r="G775" s="41"/>
      <c r="H775" s="41"/>
      <c r="I775" s="46"/>
      <c r="J775" s="92"/>
      <c r="K775" s="45"/>
      <c r="L775" s="45"/>
      <c r="M775" s="45"/>
      <c r="N775" s="41"/>
    </row>
    <row r="776" spans="1:14" x14ac:dyDescent="0.2">
      <c r="A776" s="41"/>
      <c r="B776" s="26"/>
      <c r="C776" s="51"/>
      <c r="D776" s="47"/>
      <c r="E776" s="41"/>
      <c r="F776" s="50"/>
      <c r="G776" s="41"/>
      <c r="H776" s="41"/>
      <c r="I776" s="46"/>
      <c r="J776" s="92"/>
      <c r="K776" s="45"/>
      <c r="L776" s="45"/>
      <c r="M776" s="45"/>
      <c r="N776" s="41"/>
    </row>
    <row r="777" spans="1:14" x14ac:dyDescent="0.2">
      <c r="A777" s="41"/>
      <c r="B777" s="26"/>
      <c r="C777" s="51"/>
      <c r="D777" s="47"/>
      <c r="E777" s="41"/>
      <c r="F777" s="50"/>
      <c r="G777" s="41"/>
      <c r="H777" s="41"/>
      <c r="I777" s="46"/>
      <c r="J777" s="92"/>
      <c r="K777" s="45"/>
      <c r="L777" s="45"/>
      <c r="M777" s="45"/>
      <c r="N777" s="41"/>
    </row>
    <row r="778" spans="1:14" x14ac:dyDescent="0.2">
      <c r="A778" s="41"/>
      <c r="B778" s="26"/>
      <c r="C778" s="51"/>
      <c r="D778" s="47"/>
      <c r="E778" s="41"/>
      <c r="F778" s="50"/>
      <c r="G778" s="41"/>
      <c r="H778" s="41"/>
      <c r="I778" s="46"/>
      <c r="J778" s="92"/>
      <c r="K778" s="45"/>
      <c r="L778" s="45"/>
      <c r="M778" s="45"/>
      <c r="N778" s="41"/>
    </row>
    <row r="779" spans="1:14" x14ac:dyDescent="0.2">
      <c r="A779" s="41"/>
      <c r="B779" s="26"/>
      <c r="C779" s="51"/>
      <c r="D779" s="47"/>
      <c r="E779" s="41"/>
      <c r="F779" s="50"/>
      <c r="G779" s="41"/>
      <c r="H779" s="41"/>
      <c r="I779" s="46"/>
      <c r="J779" s="92"/>
      <c r="K779" s="45"/>
      <c r="L779" s="45"/>
      <c r="M779" s="45"/>
      <c r="N779" s="41"/>
    </row>
    <row r="780" spans="1:14" x14ac:dyDescent="0.2">
      <c r="A780" s="41"/>
      <c r="B780" s="26"/>
      <c r="C780" s="51"/>
      <c r="D780" s="47"/>
      <c r="E780" s="41"/>
      <c r="F780" s="50"/>
      <c r="G780" s="41"/>
      <c r="H780" s="41"/>
      <c r="I780" s="46"/>
      <c r="J780" s="92"/>
      <c r="K780" s="45"/>
      <c r="L780" s="45"/>
      <c r="M780" s="45"/>
      <c r="N780" s="41"/>
    </row>
    <row r="781" spans="1:14" x14ac:dyDescent="0.2">
      <c r="A781" s="41"/>
      <c r="B781" s="26"/>
      <c r="C781" s="51"/>
      <c r="D781" s="47"/>
      <c r="E781" s="41"/>
      <c r="F781" s="50"/>
      <c r="G781" s="41"/>
      <c r="H781" s="41"/>
      <c r="I781" s="46"/>
      <c r="J781" s="92"/>
      <c r="K781" s="45"/>
      <c r="L781" s="45"/>
      <c r="M781" s="45"/>
      <c r="N781" s="41"/>
    </row>
    <row r="782" spans="1:14" x14ac:dyDescent="0.2">
      <c r="A782" s="41"/>
      <c r="B782" s="26"/>
      <c r="C782" s="51"/>
      <c r="D782" s="47"/>
      <c r="E782" s="41"/>
      <c r="F782" s="50"/>
      <c r="G782" s="41"/>
      <c r="H782" s="41"/>
      <c r="I782" s="46"/>
      <c r="J782" s="92"/>
      <c r="K782" s="45"/>
      <c r="L782" s="45"/>
      <c r="M782" s="45"/>
      <c r="N782" s="41"/>
    </row>
    <row r="783" spans="1:14" x14ac:dyDescent="0.2">
      <c r="A783" s="41"/>
      <c r="B783" s="26"/>
      <c r="C783" s="51"/>
      <c r="D783" s="47"/>
      <c r="E783" s="41"/>
      <c r="F783" s="50"/>
      <c r="G783" s="41"/>
      <c r="H783" s="41"/>
      <c r="I783" s="46"/>
      <c r="J783" s="92"/>
      <c r="K783" s="45"/>
      <c r="L783" s="45"/>
      <c r="M783" s="45"/>
      <c r="N783" s="41"/>
    </row>
    <row r="784" spans="1:14" x14ac:dyDescent="0.2">
      <c r="A784" s="41"/>
      <c r="B784" s="26"/>
      <c r="C784" s="51"/>
      <c r="D784" s="47"/>
      <c r="E784" s="41"/>
      <c r="F784" s="50"/>
      <c r="G784" s="41"/>
      <c r="H784" s="41"/>
      <c r="I784" s="46"/>
      <c r="J784" s="92"/>
      <c r="K784" s="45"/>
      <c r="L784" s="45"/>
      <c r="M784" s="45"/>
      <c r="N784" s="41"/>
    </row>
    <row r="785" spans="1:14" x14ac:dyDescent="0.2">
      <c r="A785" s="41"/>
      <c r="B785" s="26"/>
      <c r="C785" s="51"/>
      <c r="D785" s="47"/>
      <c r="E785" s="41"/>
      <c r="F785" s="50"/>
      <c r="G785" s="41"/>
      <c r="H785" s="41"/>
      <c r="I785" s="46"/>
      <c r="J785" s="92"/>
      <c r="K785" s="45"/>
      <c r="L785" s="45"/>
      <c r="M785" s="45"/>
      <c r="N785" s="41"/>
    </row>
    <row r="786" spans="1:14" x14ac:dyDescent="0.2">
      <c r="A786" s="41"/>
      <c r="B786" s="26"/>
      <c r="C786" s="51"/>
      <c r="D786" s="47"/>
      <c r="E786" s="41"/>
      <c r="F786" s="50"/>
      <c r="G786" s="41"/>
      <c r="H786" s="41"/>
      <c r="I786" s="46"/>
      <c r="J786" s="92"/>
      <c r="K786" s="45"/>
      <c r="L786" s="45"/>
      <c r="M786" s="45"/>
      <c r="N786" s="41"/>
    </row>
    <row r="787" spans="1:14" x14ac:dyDescent="0.2">
      <c r="A787" s="41"/>
      <c r="B787" s="26"/>
      <c r="C787" s="51"/>
      <c r="D787" s="47"/>
      <c r="E787" s="41"/>
      <c r="F787" s="50"/>
      <c r="G787" s="41"/>
      <c r="H787" s="41"/>
      <c r="I787" s="46"/>
      <c r="J787" s="92"/>
      <c r="K787" s="45"/>
      <c r="L787" s="45"/>
      <c r="M787" s="45"/>
      <c r="N787" s="41"/>
    </row>
    <row r="788" spans="1:14" x14ac:dyDescent="0.2">
      <c r="A788" s="41"/>
      <c r="B788" s="26"/>
      <c r="C788" s="51"/>
      <c r="D788" s="47"/>
      <c r="E788" s="41"/>
      <c r="F788" s="50"/>
      <c r="G788" s="41"/>
      <c r="H788" s="41"/>
      <c r="I788" s="46"/>
      <c r="J788" s="92"/>
      <c r="K788" s="45"/>
      <c r="L788" s="45"/>
      <c r="M788" s="45"/>
      <c r="N788" s="41"/>
    </row>
    <row r="789" spans="1:14" x14ac:dyDescent="0.2">
      <c r="A789" s="41"/>
      <c r="B789" s="26"/>
      <c r="C789" s="51"/>
      <c r="D789" s="47"/>
      <c r="E789" s="41"/>
      <c r="F789" s="50"/>
      <c r="G789" s="41"/>
      <c r="H789" s="41"/>
      <c r="I789" s="46"/>
      <c r="J789" s="92"/>
      <c r="K789" s="45"/>
      <c r="L789" s="45"/>
      <c r="M789" s="45"/>
      <c r="N789" s="41"/>
    </row>
    <row r="790" spans="1:14" x14ac:dyDescent="0.2">
      <c r="A790" s="41"/>
      <c r="B790" s="26"/>
      <c r="C790" s="51"/>
      <c r="D790" s="47"/>
      <c r="E790" s="41"/>
      <c r="F790" s="50"/>
      <c r="G790" s="41"/>
      <c r="H790" s="41"/>
      <c r="I790" s="46"/>
      <c r="J790" s="92"/>
      <c r="K790" s="45"/>
      <c r="L790" s="45"/>
      <c r="M790" s="45"/>
      <c r="N790" s="41"/>
    </row>
    <row r="791" spans="1:14" x14ac:dyDescent="0.2">
      <c r="A791" s="41"/>
      <c r="B791" s="26"/>
      <c r="C791" s="51"/>
      <c r="D791" s="47"/>
      <c r="E791" s="41"/>
      <c r="F791" s="50"/>
      <c r="G791" s="41"/>
      <c r="H791" s="41"/>
      <c r="I791" s="46"/>
      <c r="J791" s="92"/>
      <c r="K791" s="45"/>
      <c r="L791" s="45"/>
      <c r="M791" s="45"/>
      <c r="N791" s="41"/>
    </row>
    <row r="792" spans="1:14" x14ac:dyDescent="0.2">
      <c r="A792" s="41"/>
      <c r="B792" s="26"/>
      <c r="C792" s="51"/>
      <c r="D792" s="47"/>
      <c r="E792" s="41"/>
      <c r="F792" s="50"/>
      <c r="G792" s="41"/>
      <c r="H792" s="41"/>
      <c r="I792" s="46"/>
      <c r="J792" s="92"/>
      <c r="K792" s="45"/>
      <c r="L792" s="45"/>
      <c r="M792" s="45"/>
      <c r="N792" s="41"/>
    </row>
    <row r="793" spans="1:14" x14ac:dyDescent="0.2">
      <c r="A793" s="41"/>
      <c r="B793" s="26"/>
      <c r="C793" s="51"/>
      <c r="D793" s="47"/>
      <c r="E793" s="41"/>
      <c r="F793" s="50"/>
      <c r="G793" s="41"/>
      <c r="H793" s="41"/>
      <c r="I793" s="46"/>
      <c r="J793" s="92"/>
      <c r="K793" s="45"/>
      <c r="L793" s="45"/>
      <c r="M793" s="45"/>
      <c r="N793" s="41"/>
    </row>
    <row r="794" spans="1:14" x14ac:dyDescent="0.2">
      <c r="A794" s="41"/>
      <c r="B794" s="26"/>
      <c r="C794" s="51"/>
      <c r="D794" s="47"/>
      <c r="E794" s="41"/>
      <c r="F794" s="50"/>
      <c r="G794" s="41"/>
      <c r="H794" s="41"/>
      <c r="I794" s="46"/>
      <c r="J794" s="92"/>
      <c r="K794" s="45"/>
      <c r="L794" s="45"/>
      <c r="M794" s="45"/>
      <c r="N794" s="41"/>
    </row>
    <row r="795" spans="1:14" x14ac:dyDescent="0.2">
      <c r="A795" s="41"/>
      <c r="B795" s="26"/>
      <c r="C795" s="51"/>
      <c r="D795" s="47"/>
      <c r="E795" s="41"/>
      <c r="F795" s="50"/>
      <c r="G795" s="41"/>
      <c r="H795" s="41"/>
      <c r="I795" s="46"/>
      <c r="J795" s="92"/>
      <c r="K795" s="45"/>
      <c r="L795" s="45"/>
      <c r="M795" s="45"/>
      <c r="N795" s="41"/>
    </row>
    <row r="796" spans="1:14" x14ac:dyDescent="0.2">
      <c r="A796" s="41"/>
      <c r="B796" s="26"/>
      <c r="C796" s="51"/>
      <c r="D796" s="47"/>
      <c r="E796" s="41"/>
      <c r="F796" s="50"/>
      <c r="G796" s="41"/>
      <c r="H796" s="41"/>
      <c r="I796" s="46"/>
      <c r="J796" s="92"/>
      <c r="K796" s="45"/>
      <c r="L796" s="45"/>
      <c r="M796" s="45"/>
      <c r="N796" s="41"/>
    </row>
    <row r="797" spans="1:14" x14ac:dyDescent="0.2">
      <c r="A797" s="41"/>
      <c r="B797" s="26"/>
      <c r="C797" s="51"/>
      <c r="D797" s="47"/>
      <c r="E797" s="41"/>
      <c r="F797" s="50"/>
      <c r="G797" s="41"/>
      <c r="H797" s="41"/>
      <c r="I797" s="46"/>
      <c r="J797" s="92"/>
      <c r="K797" s="45"/>
      <c r="L797" s="45"/>
      <c r="M797" s="45"/>
      <c r="N797" s="41"/>
    </row>
    <row r="798" spans="1:14" x14ac:dyDescent="0.2">
      <c r="A798" s="41"/>
      <c r="B798" s="26"/>
      <c r="C798" s="51"/>
      <c r="D798" s="47"/>
      <c r="E798" s="41"/>
      <c r="F798" s="50"/>
      <c r="G798" s="41"/>
      <c r="H798" s="41"/>
      <c r="I798" s="46"/>
      <c r="J798" s="92"/>
      <c r="K798" s="45"/>
      <c r="L798" s="45"/>
      <c r="M798" s="45"/>
      <c r="N798" s="41"/>
    </row>
    <row r="799" spans="1:14" x14ac:dyDescent="0.2">
      <c r="A799" s="41"/>
      <c r="B799" s="26"/>
      <c r="C799" s="51"/>
      <c r="D799" s="47"/>
      <c r="E799" s="41"/>
      <c r="F799" s="50"/>
      <c r="G799" s="41"/>
      <c r="H799" s="41"/>
      <c r="I799" s="46"/>
      <c r="J799" s="92"/>
      <c r="K799" s="45"/>
      <c r="L799" s="45"/>
      <c r="M799" s="45"/>
      <c r="N799" s="41"/>
    </row>
    <row r="800" spans="1:14" x14ac:dyDescent="0.2">
      <c r="A800" s="41"/>
      <c r="B800" s="26"/>
      <c r="C800" s="51"/>
      <c r="D800" s="47"/>
      <c r="E800" s="41"/>
      <c r="F800" s="50"/>
      <c r="G800" s="41"/>
      <c r="H800" s="41"/>
      <c r="I800" s="46"/>
      <c r="J800" s="92"/>
      <c r="K800" s="45"/>
      <c r="L800" s="45"/>
      <c r="M800" s="45"/>
      <c r="N800" s="41"/>
    </row>
    <row r="801" spans="1:14" x14ac:dyDescent="0.2">
      <c r="A801" s="41"/>
      <c r="B801" s="26"/>
      <c r="C801" s="51"/>
      <c r="D801" s="47"/>
      <c r="E801" s="41"/>
      <c r="F801" s="50"/>
      <c r="G801" s="41"/>
      <c r="H801" s="41"/>
      <c r="I801" s="46"/>
      <c r="J801" s="92"/>
      <c r="K801" s="45"/>
      <c r="L801" s="45"/>
      <c r="M801" s="45"/>
      <c r="N801" s="41"/>
    </row>
    <row r="802" spans="1:14" x14ac:dyDescent="0.2">
      <c r="A802" s="41"/>
      <c r="B802" s="26"/>
      <c r="C802" s="51"/>
      <c r="D802" s="47"/>
      <c r="E802" s="41"/>
      <c r="F802" s="50"/>
      <c r="G802" s="41"/>
      <c r="H802" s="41"/>
      <c r="I802" s="46"/>
      <c r="J802" s="92"/>
      <c r="K802" s="45"/>
      <c r="L802" s="45"/>
      <c r="M802" s="45"/>
      <c r="N802" s="41"/>
    </row>
    <row r="803" spans="1:14" x14ac:dyDescent="0.2">
      <c r="A803" s="41"/>
      <c r="B803" s="26"/>
      <c r="C803" s="51"/>
      <c r="D803" s="47"/>
      <c r="E803" s="41"/>
      <c r="F803" s="50"/>
      <c r="G803" s="41"/>
      <c r="H803" s="41"/>
      <c r="I803" s="46"/>
      <c r="J803" s="92"/>
      <c r="K803" s="45"/>
      <c r="L803" s="45"/>
      <c r="M803" s="45"/>
      <c r="N803" s="41"/>
    </row>
    <row r="804" spans="1:14" x14ac:dyDescent="0.2">
      <c r="A804" s="41"/>
      <c r="B804" s="26"/>
      <c r="C804" s="51"/>
      <c r="D804" s="47"/>
      <c r="E804" s="41"/>
      <c r="F804" s="50"/>
      <c r="G804" s="41"/>
      <c r="H804" s="41"/>
      <c r="I804" s="46"/>
      <c r="J804" s="92"/>
      <c r="K804" s="45"/>
      <c r="L804" s="45"/>
      <c r="M804" s="45"/>
      <c r="N804" s="41"/>
    </row>
    <row r="805" spans="1:14" x14ac:dyDescent="0.2">
      <c r="A805" s="41"/>
      <c r="B805" s="26"/>
      <c r="C805" s="51"/>
      <c r="D805" s="47"/>
      <c r="E805" s="41"/>
      <c r="F805" s="50"/>
      <c r="G805" s="41"/>
      <c r="H805" s="41"/>
      <c r="I805" s="46"/>
      <c r="J805" s="92"/>
      <c r="K805" s="45"/>
      <c r="L805" s="45"/>
      <c r="M805" s="45"/>
      <c r="N805" s="41"/>
    </row>
    <row r="806" spans="1:14" x14ac:dyDescent="0.2">
      <c r="A806" s="41"/>
      <c r="B806" s="26"/>
      <c r="C806" s="51"/>
      <c r="D806" s="47"/>
      <c r="E806" s="41"/>
      <c r="F806" s="50"/>
      <c r="G806" s="41"/>
      <c r="H806" s="41"/>
      <c r="I806" s="46"/>
      <c r="J806" s="92"/>
      <c r="K806" s="45"/>
      <c r="L806" s="45"/>
      <c r="M806" s="45"/>
      <c r="N806" s="41"/>
    </row>
    <row r="807" spans="1:14" x14ac:dyDescent="0.2">
      <c r="A807" s="41"/>
      <c r="B807" s="26"/>
      <c r="C807" s="51"/>
      <c r="D807" s="47"/>
      <c r="E807" s="41"/>
      <c r="F807" s="50"/>
      <c r="G807" s="41"/>
      <c r="H807" s="41"/>
      <c r="I807" s="46"/>
      <c r="J807" s="92"/>
      <c r="K807" s="45"/>
      <c r="L807" s="45"/>
      <c r="M807" s="45"/>
      <c r="N807" s="41"/>
    </row>
    <row r="808" spans="1:14" x14ac:dyDescent="0.2">
      <c r="A808" s="41"/>
      <c r="B808" s="26"/>
      <c r="C808" s="51"/>
      <c r="D808" s="47"/>
      <c r="E808" s="41"/>
      <c r="F808" s="50"/>
      <c r="G808" s="41"/>
      <c r="H808" s="41"/>
      <c r="I808" s="46"/>
      <c r="J808" s="92"/>
      <c r="K808" s="45"/>
      <c r="L808" s="45"/>
      <c r="M808" s="45"/>
      <c r="N808" s="41"/>
    </row>
    <row r="809" spans="1:14" x14ac:dyDescent="0.2">
      <c r="A809" s="41"/>
      <c r="B809" s="26"/>
      <c r="C809" s="51"/>
      <c r="D809" s="47"/>
      <c r="E809" s="41"/>
      <c r="F809" s="50"/>
      <c r="G809" s="41"/>
      <c r="H809" s="41"/>
      <c r="I809" s="46"/>
      <c r="J809" s="92"/>
      <c r="K809" s="45"/>
      <c r="L809" s="45"/>
      <c r="M809" s="45"/>
      <c r="N809" s="41"/>
    </row>
    <row r="810" spans="1:14" x14ac:dyDescent="0.2">
      <c r="A810" s="41"/>
      <c r="B810" s="26"/>
      <c r="C810" s="51"/>
      <c r="D810" s="47"/>
      <c r="E810" s="41"/>
      <c r="F810" s="50"/>
      <c r="G810" s="41"/>
      <c r="H810" s="41"/>
      <c r="I810" s="46"/>
      <c r="J810" s="92"/>
      <c r="K810" s="45"/>
      <c r="L810" s="45"/>
      <c r="M810" s="45"/>
      <c r="N810" s="41"/>
    </row>
    <row r="811" spans="1:14" x14ac:dyDescent="0.2">
      <c r="A811" s="41"/>
      <c r="B811" s="26"/>
      <c r="C811" s="51"/>
      <c r="D811" s="47"/>
      <c r="E811" s="41"/>
      <c r="F811" s="50"/>
      <c r="G811" s="41"/>
      <c r="H811" s="41"/>
      <c r="I811" s="46"/>
      <c r="J811" s="92"/>
      <c r="K811" s="45"/>
      <c r="L811" s="45"/>
      <c r="M811" s="45"/>
      <c r="N811" s="41"/>
    </row>
    <row r="812" spans="1:14" x14ac:dyDescent="0.2">
      <c r="A812" s="41"/>
      <c r="B812" s="26"/>
      <c r="C812" s="51"/>
      <c r="D812" s="47"/>
      <c r="E812" s="41"/>
      <c r="F812" s="50"/>
      <c r="G812" s="41"/>
      <c r="H812" s="41"/>
      <c r="I812" s="46"/>
      <c r="J812" s="92"/>
      <c r="K812" s="45"/>
      <c r="L812" s="45"/>
      <c r="M812" s="45"/>
      <c r="N812" s="41"/>
    </row>
    <row r="813" spans="1:14" x14ac:dyDescent="0.2">
      <c r="A813" s="41"/>
      <c r="B813" s="26"/>
      <c r="C813" s="51"/>
      <c r="D813" s="47"/>
      <c r="E813" s="41"/>
      <c r="F813" s="50"/>
      <c r="G813" s="41"/>
      <c r="H813" s="41"/>
      <c r="I813" s="46"/>
      <c r="J813" s="92"/>
      <c r="K813" s="45"/>
      <c r="L813" s="45"/>
      <c r="M813" s="45"/>
      <c r="N813" s="41"/>
    </row>
    <row r="814" spans="1:14" x14ac:dyDescent="0.2">
      <c r="A814" s="41"/>
      <c r="B814" s="26"/>
      <c r="C814" s="51"/>
      <c r="D814" s="47"/>
      <c r="E814" s="41"/>
      <c r="F814" s="50"/>
      <c r="G814" s="41"/>
      <c r="H814" s="41"/>
      <c r="I814" s="46"/>
      <c r="J814" s="92"/>
      <c r="K814" s="45"/>
      <c r="L814" s="45"/>
      <c r="M814" s="45"/>
      <c r="N814" s="41"/>
    </row>
    <row r="815" spans="1:14" x14ac:dyDescent="0.2">
      <c r="A815" s="41"/>
      <c r="B815" s="26"/>
      <c r="C815" s="51"/>
      <c r="D815" s="47"/>
      <c r="E815" s="41"/>
      <c r="F815" s="50"/>
      <c r="G815" s="41"/>
      <c r="H815" s="41"/>
      <c r="I815" s="46"/>
      <c r="J815" s="92"/>
      <c r="K815" s="45"/>
      <c r="L815" s="45"/>
      <c r="M815" s="45"/>
      <c r="N815" s="41"/>
    </row>
    <row r="816" spans="1:14" x14ac:dyDescent="0.2">
      <c r="A816" s="41"/>
      <c r="B816" s="26"/>
      <c r="C816" s="51"/>
      <c r="D816" s="47"/>
      <c r="E816" s="41"/>
      <c r="F816" s="50"/>
      <c r="G816" s="41"/>
      <c r="H816" s="41"/>
      <c r="I816" s="46"/>
      <c r="J816" s="92"/>
      <c r="K816" s="45"/>
      <c r="L816" s="45"/>
      <c r="M816" s="45"/>
      <c r="N816" s="41"/>
    </row>
    <row r="817" spans="1:14" x14ac:dyDescent="0.2">
      <c r="A817" s="41"/>
      <c r="B817" s="26"/>
      <c r="C817" s="51"/>
      <c r="D817" s="47"/>
      <c r="E817" s="41"/>
      <c r="F817" s="50"/>
      <c r="G817" s="41"/>
      <c r="H817" s="41"/>
      <c r="I817" s="46"/>
      <c r="J817" s="92"/>
      <c r="K817" s="45"/>
      <c r="L817" s="45"/>
      <c r="M817" s="45"/>
      <c r="N817" s="41"/>
    </row>
    <row r="818" spans="1:14" x14ac:dyDescent="0.2">
      <c r="A818" s="41"/>
      <c r="B818" s="26"/>
      <c r="C818" s="51"/>
      <c r="D818" s="47"/>
      <c r="E818" s="41"/>
      <c r="F818" s="50"/>
      <c r="G818" s="41"/>
      <c r="H818" s="41"/>
      <c r="I818" s="46"/>
      <c r="J818" s="92"/>
      <c r="K818" s="45"/>
      <c r="L818" s="45"/>
      <c r="M818" s="45"/>
      <c r="N818" s="41"/>
    </row>
    <row r="819" spans="1:14" x14ac:dyDescent="0.2">
      <c r="A819" s="41"/>
      <c r="B819" s="26"/>
      <c r="C819" s="51"/>
      <c r="D819" s="47"/>
      <c r="E819" s="41"/>
      <c r="F819" s="50"/>
      <c r="G819" s="41"/>
      <c r="H819" s="41"/>
      <c r="I819" s="46"/>
      <c r="J819" s="92"/>
      <c r="K819" s="45"/>
      <c r="L819" s="45"/>
      <c r="M819" s="45"/>
      <c r="N819" s="41"/>
    </row>
    <row r="820" spans="1:14" x14ac:dyDescent="0.2">
      <c r="A820" s="41"/>
      <c r="B820" s="26"/>
      <c r="C820" s="51"/>
      <c r="D820" s="47"/>
      <c r="E820" s="41"/>
      <c r="F820" s="50"/>
      <c r="G820" s="41"/>
      <c r="H820" s="41"/>
      <c r="I820" s="46"/>
      <c r="J820" s="92"/>
      <c r="K820" s="45"/>
      <c r="L820" s="45"/>
      <c r="M820" s="45"/>
      <c r="N820" s="41"/>
    </row>
    <row r="821" spans="1:14" x14ac:dyDescent="0.2">
      <c r="A821" s="41"/>
      <c r="B821" s="26"/>
      <c r="C821" s="51"/>
      <c r="D821" s="47"/>
      <c r="E821" s="41"/>
      <c r="F821" s="50"/>
      <c r="G821" s="41"/>
      <c r="H821" s="41"/>
      <c r="I821" s="46"/>
      <c r="J821" s="92"/>
      <c r="K821" s="45"/>
      <c r="L821" s="45"/>
      <c r="M821" s="45"/>
      <c r="N821" s="41"/>
    </row>
    <row r="822" spans="1:14" x14ac:dyDescent="0.2">
      <c r="A822" s="41"/>
      <c r="B822" s="26"/>
      <c r="C822" s="51"/>
      <c r="D822" s="47"/>
      <c r="E822" s="41"/>
      <c r="F822" s="50"/>
      <c r="G822" s="41"/>
      <c r="H822" s="41"/>
      <c r="I822" s="46"/>
      <c r="J822" s="92"/>
      <c r="K822" s="45"/>
      <c r="L822" s="45"/>
      <c r="M822" s="45"/>
      <c r="N822" s="41"/>
    </row>
    <row r="823" spans="1:14" x14ac:dyDescent="0.2">
      <c r="A823" s="41"/>
      <c r="B823" s="26"/>
      <c r="C823" s="51"/>
      <c r="D823" s="47"/>
      <c r="E823" s="41"/>
      <c r="F823" s="50"/>
      <c r="G823" s="41"/>
      <c r="H823" s="41"/>
      <c r="I823" s="46"/>
      <c r="J823" s="92"/>
      <c r="K823" s="45"/>
      <c r="L823" s="45"/>
      <c r="M823" s="45"/>
      <c r="N823" s="41"/>
    </row>
    <row r="824" spans="1:14" x14ac:dyDescent="0.2">
      <c r="A824" s="41"/>
      <c r="B824" s="26"/>
      <c r="C824" s="51"/>
      <c r="D824" s="47"/>
      <c r="E824" s="41"/>
      <c r="F824" s="50"/>
      <c r="G824" s="41"/>
      <c r="H824" s="41"/>
      <c r="I824" s="46"/>
      <c r="J824" s="92"/>
      <c r="K824" s="45"/>
      <c r="L824" s="45"/>
      <c r="M824" s="45"/>
      <c r="N824" s="41"/>
    </row>
    <row r="825" spans="1:14" x14ac:dyDescent="0.2">
      <c r="A825" s="41"/>
      <c r="B825" s="26"/>
      <c r="C825" s="51"/>
      <c r="D825" s="47"/>
      <c r="E825" s="41"/>
      <c r="F825" s="50"/>
      <c r="G825" s="41"/>
      <c r="H825" s="41"/>
      <c r="I825" s="46"/>
      <c r="J825" s="92"/>
      <c r="K825" s="45"/>
      <c r="L825" s="45"/>
      <c r="M825" s="45"/>
      <c r="N825" s="41"/>
    </row>
    <row r="826" spans="1:14" x14ac:dyDescent="0.2">
      <c r="A826" s="41"/>
      <c r="B826" s="26"/>
      <c r="C826" s="51"/>
      <c r="D826" s="47"/>
      <c r="E826" s="41"/>
      <c r="F826" s="50"/>
      <c r="G826" s="41"/>
      <c r="H826" s="41"/>
      <c r="I826" s="46"/>
      <c r="J826" s="92"/>
      <c r="K826" s="45"/>
      <c r="L826" s="45"/>
      <c r="M826" s="45"/>
      <c r="N826" s="41"/>
    </row>
    <row r="827" spans="1:14" x14ac:dyDescent="0.2">
      <c r="A827" s="41"/>
      <c r="B827" s="26"/>
      <c r="C827" s="51"/>
      <c r="D827" s="47"/>
      <c r="E827" s="41"/>
      <c r="F827" s="50"/>
      <c r="G827" s="41"/>
      <c r="H827" s="41"/>
      <c r="I827" s="46"/>
      <c r="J827" s="92"/>
      <c r="K827" s="45"/>
      <c r="L827" s="45"/>
      <c r="M827" s="45"/>
      <c r="N827" s="41"/>
    </row>
    <row r="828" spans="1:14" x14ac:dyDescent="0.2">
      <c r="A828" s="41"/>
      <c r="B828" s="26"/>
      <c r="C828" s="51"/>
      <c r="D828" s="47"/>
      <c r="E828" s="41"/>
      <c r="F828" s="50"/>
      <c r="G828" s="41"/>
      <c r="H828" s="41"/>
      <c r="I828" s="46"/>
      <c r="J828" s="92"/>
      <c r="K828" s="45"/>
      <c r="L828" s="45"/>
      <c r="M828" s="45"/>
      <c r="N828" s="41"/>
    </row>
    <row r="829" spans="1:14" x14ac:dyDescent="0.2">
      <c r="A829" s="41"/>
      <c r="B829" s="26"/>
      <c r="C829" s="51"/>
      <c r="D829" s="47"/>
      <c r="E829" s="41"/>
      <c r="F829" s="50"/>
      <c r="G829" s="41"/>
      <c r="H829" s="41"/>
      <c r="I829" s="46"/>
      <c r="J829" s="92"/>
      <c r="K829" s="45"/>
      <c r="L829" s="45"/>
      <c r="M829" s="45"/>
      <c r="N829" s="41"/>
    </row>
    <row r="830" spans="1:14" x14ac:dyDescent="0.2">
      <c r="A830" s="41"/>
      <c r="B830" s="26"/>
      <c r="C830" s="51"/>
      <c r="D830" s="47"/>
      <c r="E830" s="41"/>
      <c r="F830" s="50"/>
      <c r="G830" s="41"/>
      <c r="H830" s="41"/>
      <c r="I830" s="46"/>
      <c r="J830" s="92"/>
      <c r="K830" s="45"/>
      <c r="L830" s="45"/>
      <c r="M830" s="45"/>
      <c r="N830" s="41"/>
    </row>
    <row r="831" spans="1:14" x14ac:dyDescent="0.2">
      <c r="A831" s="41"/>
      <c r="B831" s="26"/>
      <c r="C831" s="51"/>
      <c r="D831" s="47"/>
      <c r="E831" s="41"/>
      <c r="F831" s="50"/>
      <c r="G831" s="41"/>
      <c r="H831" s="41"/>
      <c r="I831" s="46"/>
      <c r="J831" s="92"/>
      <c r="K831" s="45"/>
      <c r="L831" s="45"/>
      <c r="M831" s="45"/>
      <c r="N831" s="41"/>
    </row>
    <row r="832" spans="1:14" x14ac:dyDescent="0.2">
      <c r="A832" s="41"/>
      <c r="B832" s="26"/>
      <c r="C832" s="51"/>
      <c r="D832" s="47"/>
      <c r="E832" s="41"/>
      <c r="F832" s="50"/>
      <c r="G832" s="41"/>
      <c r="H832" s="41"/>
      <c r="I832" s="46"/>
      <c r="J832" s="92"/>
      <c r="K832" s="45"/>
      <c r="L832" s="45"/>
      <c r="M832" s="45"/>
      <c r="N832" s="41"/>
    </row>
    <row r="833" spans="1:14" x14ac:dyDescent="0.2">
      <c r="A833" s="41"/>
      <c r="B833" s="26"/>
      <c r="C833" s="51"/>
      <c r="D833" s="47"/>
      <c r="E833" s="41"/>
      <c r="F833" s="50"/>
      <c r="G833" s="41"/>
      <c r="H833" s="41"/>
      <c r="I833" s="46"/>
      <c r="J833" s="92"/>
      <c r="K833" s="45"/>
      <c r="L833" s="45"/>
      <c r="M833" s="45"/>
      <c r="N833" s="41"/>
    </row>
    <row r="834" spans="1:14" x14ac:dyDescent="0.2">
      <c r="A834" s="41"/>
      <c r="B834" s="26"/>
      <c r="C834" s="51"/>
      <c r="D834" s="47"/>
      <c r="E834" s="41"/>
      <c r="F834" s="50"/>
      <c r="G834" s="41"/>
      <c r="H834" s="41"/>
      <c r="I834" s="46"/>
      <c r="J834" s="92"/>
      <c r="K834" s="45"/>
      <c r="L834" s="45"/>
      <c r="M834" s="45"/>
      <c r="N834" s="41"/>
    </row>
    <row r="835" spans="1:14" x14ac:dyDescent="0.2">
      <c r="A835" s="41"/>
      <c r="B835" s="26"/>
      <c r="C835" s="51"/>
      <c r="D835" s="47"/>
      <c r="E835" s="41"/>
      <c r="F835" s="50"/>
      <c r="G835" s="41"/>
      <c r="H835" s="41"/>
      <c r="I835" s="46"/>
      <c r="J835" s="92"/>
      <c r="K835" s="45"/>
      <c r="L835" s="45"/>
      <c r="M835" s="45"/>
      <c r="N835" s="41"/>
    </row>
    <row r="836" spans="1:14" x14ac:dyDescent="0.2">
      <c r="A836" s="41"/>
      <c r="B836" s="26"/>
      <c r="C836" s="51"/>
      <c r="D836" s="47"/>
      <c r="E836" s="41"/>
      <c r="F836" s="50"/>
      <c r="G836" s="41"/>
      <c r="H836" s="41"/>
      <c r="I836" s="46"/>
      <c r="J836" s="92"/>
      <c r="K836" s="45"/>
      <c r="L836" s="45"/>
      <c r="M836" s="45"/>
      <c r="N836" s="41"/>
    </row>
    <row r="837" spans="1:14" x14ac:dyDescent="0.2">
      <c r="A837" s="41"/>
      <c r="B837" s="26"/>
      <c r="C837" s="51"/>
      <c r="D837" s="47"/>
      <c r="E837" s="41"/>
      <c r="F837" s="50"/>
      <c r="G837" s="41"/>
      <c r="H837" s="41"/>
      <c r="I837" s="46"/>
      <c r="J837" s="92"/>
      <c r="K837" s="45"/>
      <c r="L837" s="45"/>
      <c r="M837" s="45"/>
      <c r="N837" s="41"/>
    </row>
    <row r="838" spans="1:14" x14ac:dyDescent="0.2">
      <c r="A838" s="41"/>
      <c r="B838" s="26"/>
      <c r="C838" s="51"/>
      <c r="D838" s="47"/>
      <c r="E838" s="41"/>
      <c r="F838" s="50"/>
      <c r="G838" s="41"/>
      <c r="H838" s="41"/>
      <c r="I838" s="46"/>
      <c r="J838" s="92"/>
      <c r="K838" s="45"/>
      <c r="L838" s="45"/>
      <c r="M838" s="45"/>
      <c r="N838" s="41"/>
    </row>
    <row r="839" spans="1:14" x14ac:dyDescent="0.2">
      <c r="A839" s="41"/>
      <c r="B839" s="26"/>
      <c r="C839" s="51"/>
      <c r="D839" s="47"/>
      <c r="E839" s="41"/>
      <c r="F839" s="50"/>
      <c r="G839" s="41"/>
      <c r="H839" s="41"/>
      <c r="I839" s="46"/>
      <c r="J839" s="92"/>
      <c r="K839" s="45"/>
      <c r="L839" s="45"/>
      <c r="M839" s="45"/>
      <c r="N839" s="41"/>
    </row>
    <row r="840" spans="1:14" x14ac:dyDescent="0.2">
      <c r="A840" s="41"/>
      <c r="B840" s="26"/>
      <c r="C840" s="51"/>
      <c r="D840" s="47"/>
      <c r="E840" s="41"/>
      <c r="F840" s="50"/>
      <c r="G840" s="41"/>
      <c r="H840" s="41"/>
      <c r="I840" s="46"/>
      <c r="J840" s="92"/>
      <c r="K840" s="45"/>
      <c r="L840" s="45"/>
      <c r="M840" s="45"/>
      <c r="N840" s="41"/>
    </row>
    <row r="841" spans="1:14" x14ac:dyDescent="0.2">
      <c r="A841" s="41"/>
      <c r="B841" s="26"/>
      <c r="C841" s="51"/>
      <c r="D841" s="47"/>
      <c r="E841" s="41"/>
      <c r="F841" s="50"/>
      <c r="G841" s="41"/>
      <c r="H841" s="41"/>
      <c r="I841" s="46"/>
      <c r="J841" s="92"/>
      <c r="K841" s="45"/>
      <c r="L841" s="45"/>
      <c r="M841" s="45"/>
      <c r="N841" s="41"/>
    </row>
    <row r="842" spans="1:14" x14ac:dyDescent="0.2">
      <c r="A842" s="41"/>
      <c r="B842" s="26"/>
      <c r="C842" s="51"/>
      <c r="D842" s="47"/>
      <c r="E842" s="41"/>
      <c r="F842" s="50"/>
      <c r="G842" s="41"/>
      <c r="H842" s="41"/>
      <c r="I842" s="46"/>
      <c r="J842" s="92"/>
      <c r="K842" s="45"/>
      <c r="L842" s="45"/>
      <c r="M842" s="45"/>
      <c r="N842" s="41"/>
    </row>
    <row r="843" spans="1:14" x14ac:dyDescent="0.2">
      <c r="A843" s="41"/>
      <c r="B843" s="26"/>
      <c r="C843" s="51"/>
      <c r="D843" s="47"/>
      <c r="E843" s="41"/>
      <c r="F843" s="50"/>
      <c r="G843" s="41"/>
      <c r="H843" s="41"/>
      <c r="I843" s="46"/>
      <c r="J843" s="92"/>
      <c r="K843" s="45"/>
      <c r="L843" s="45"/>
      <c r="M843" s="45"/>
      <c r="N843" s="41"/>
    </row>
    <row r="844" spans="1:14" x14ac:dyDescent="0.2">
      <c r="A844" s="41"/>
      <c r="B844" s="26"/>
      <c r="C844" s="51"/>
      <c r="D844" s="47"/>
      <c r="E844" s="41"/>
      <c r="F844" s="50"/>
      <c r="G844" s="41"/>
      <c r="H844" s="41"/>
      <c r="I844" s="46"/>
      <c r="J844" s="92"/>
      <c r="K844" s="45"/>
      <c r="L844" s="45"/>
      <c r="M844" s="45"/>
      <c r="N844" s="41"/>
    </row>
    <row r="845" spans="1:14" x14ac:dyDescent="0.2">
      <c r="A845" s="41"/>
      <c r="B845" s="26"/>
      <c r="C845" s="51"/>
      <c r="D845" s="47"/>
      <c r="E845" s="41"/>
      <c r="F845" s="50"/>
      <c r="G845" s="41"/>
      <c r="H845" s="41"/>
      <c r="I845" s="46"/>
      <c r="J845" s="92"/>
      <c r="K845" s="45"/>
      <c r="L845" s="45"/>
      <c r="M845" s="45"/>
      <c r="N845" s="41"/>
    </row>
    <row r="846" spans="1:14" x14ac:dyDescent="0.2">
      <c r="A846" s="41"/>
      <c r="B846" s="26"/>
      <c r="C846" s="51"/>
      <c r="D846" s="47"/>
      <c r="E846" s="41"/>
      <c r="F846" s="50"/>
      <c r="G846" s="41"/>
      <c r="H846" s="41"/>
      <c r="I846" s="46"/>
      <c r="J846" s="92"/>
      <c r="K846" s="45"/>
      <c r="L846" s="45"/>
      <c r="M846" s="45"/>
      <c r="N846" s="41"/>
    </row>
    <row r="847" spans="1:14" x14ac:dyDescent="0.2">
      <c r="A847" s="41"/>
      <c r="B847" s="26"/>
      <c r="C847" s="51"/>
      <c r="D847" s="47"/>
      <c r="E847" s="41"/>
      <c r="F847" s="50"/>
      <c r="G847" s="41"/>
      <c r="H847" s="41"/>
      <c r="I847" s="46"/>
      <c r="J847" s="92"/>
      <c r="K847" s="45"/>
      <c r="L847" s="45"/>
      <c r="M847" s="45"/>
      <c r="N847" s="41"/>
    </row>
    <row r="848" spans="1:14" x14ac:dyDescent="0.2">
      <c r="A848" s="41"/>
      <c r="B848" s="26"/>
      <c r="C848" s="51"/>
      <c r="D848" s="47"/>
      <c r="E848" s="41"/>
      <c r="F848" s="50"/>
      <c r="G848" s="41"/>
      <c r="H848" s="41"/>
      <c r="I848" s="46"/>
      <c r="J848" s="92"/>
      <c r="K848" s="45"/>
      <c r="L848" s="45"/>
      <c r="M848" s="45"/>
      <c r="N848" s="41"/>
    </row>
    <row r="849" spans="1:14" x14ac:dyDescent="0.2">
      <c r="A849" s="41"/>
      <c r="B849" s="26"/>
      <c r="C849" s="51"/>
      <c r="D849" s="47"/>
      <c r="E849" s="41"/>
      <c r="F849" s="50"/>
      <c r="G849" s="41"/>
      <c r="H849" s="41"/>
      <c r="I849" s="46"/>
      <c r="J849" s="92"/>
      <c r="K849" s="45"/>
      <c r="L849" s="45"/>
      <c r="M849" s="45"/>
      <c r="N849" s="41"/>
    </row>
    <row r="850" spans="1:14" x14ac:dyDescent="0.2">
      <c r="A850" s="41"/>
      <c r="B850" s="26"/>
      <c r="C850" s="51"/>
      <c r="D850" s="47"/>
      <c r="E850" s="41"/>
      <c r="F850" s="50"/>
      <c r="G850" s="41"/>
      <c r="H850" s="41"/>
      <c r="I850" s="46"/>
      <c r="J850" s="92"/>
      <c r="K850" s="45"/>
      <c r="L850" s="45"/>
      <c r="M850" s="45"/>
      <c r="N850" s="41"/>
    </row>
    <row r="851" spans="1:14" x14ac:dyDescent="0.2">
      <c r="A851" s="41"/>
      <c r="B851" s="26"/>
      <c r="C851" s="51"/>
      <c r="D851" s="47"/>
      <c r="E851" s="41"/>
      <c r="F851" s="50"/>
      <c r="G851" s="41"/>
      <c r="H851" s="41"/>
      <c r="I851" s="46"/>
      <c r="J851" s="92"/>
      <c r="K851" s="45"/>
      <c r="L851" s="45"/>
      <c r="M851" s="45"/>
      <c r="N851" s="41"/>
    </row>
    <row r="852" spans="1:14" x14ac:dyDescent="0.2">
      <c r="A852" s="41"/>
      <c r="B852" s="26"/>
      <c r="C852" s="51"/>
      <c r="D852" s="47"/>
      <c r="E852" s="41"/>
      <c r="F852" s="50"/>
      <c r="G852" s="41"/>
      <c r="H852" s="41"/>
      <c r="I852" s="46"/>
      <c r="J852" s="92"/>
      <c r="K852" s="45"/>
      <c r="L852" s="45"/>
      <c r="M852" s="45"/>
      <c r="N852" s="41"/>
    </row>
    <row r="853" spans="1:14" x14ac:dyDescent="0.2">
      <c r="A853" s="41"/>
      <c r="B853" s="26"/>
      <c r="C853" s="51"/>
      <c r="D853" s="47"/>
      <c r="E853" s="41"/>
      <c r="F853" s="50"/>
      <c r="G853" s="41"/>
      <c r="H853" s="41"/>
      <c r="I853" s="46"/>
      <c r="J853" s="92"/>
      <c r="K853" s="45"/>
      <c r="L853" s="45"/>
      <c r="M853" s="45"/>
      <c r="N853" s="41"/>
    </row>
    <row r="854" spans="1:14" x14ac:dyDescent="0.2">
      <c r="A854" s="41"/>
      <c r="B854" s="26"/>
      <c r="C854" s="51"/>
      <c r="D854" s="47"/>
      <c r="E854" s="41"/>
      <c r="F854" s="50"/>
      <c r="G854" s="41"/>
      <c r="H854" s="41"/>
      <c r="I854" s="46"/>
      <c r="J854" s="92"/>
      <c r="K854" s="45"/>
      <c r="L854" s="45"/>
      <c r="M854" s="45"/>
      <c r="N854" s="41"/>
    </row>
    <row r="855" spans="1:14" x14ac:dyDescent="0.2">
      <c r="A855" s="41"/>
      <c r="B855" s="26"/>
      <c r="C855" s="51"/>
      <c r="D855" s="47"/>
      <c r="E855" s="41"/>
      <c r="F855" s="50"/>
      <c r="G855" s="41"/>
      <c r="H855" s="41"/>
      <c r="I855" s="46"/>
      <c r="J855" s="92"/>
      <c r="K855" s="45"/>
      <c r="L855" s="45"/>
      <c r="M855" s="45"/>
      <c r="N855" s="41"/>
    </row>
    <row r="856" spans="1:14" x14ac:dyDescent="0.2">
      <c r="A856" s="41"/>
      <c r="B856" s="26"/>
      <c r="C856" s="51"/>
      <c r="D856" s="47"/>
      <c r="E856" s="41"/>
      <c r="F856" s="50"/>
      <c r="G856" s="41"/>
      <c r="H856" s="41"/>
      <c r="I856" s="46"/>
      <c r="J856" s="92"/>
      <c r="K856" s="45"/>
      <c r="L856" s="45"/>
      <c r="M856" s="45"/>
      <c r="N856" s="41"/>
    </row>
    <row r="857" spans="1:14" x14ac:dyDescent="0.2">
      <c r="A857" s="41"/>
      <c r="B857" s="26"/>
      <c r="C857" s="51"/>
      <c r="D857" s="47"/>
      <c r="E857" s="41"/>
      <c r="F857" s="50"/>
      <c r="G857" s="41"/>
      <c r="H857" s="41"/>
      <c r="I857" s="46"/>
      <c r="J857" s="92"/>
      <c r="K857" s="45"/>
      <c r="L857" s="45"/>
      <c r="M857" s="45"/>
      <c r="N857" s="41"/>
    </row>
    <row r="858" spans="1:14" x14ac:dyDescent="0.2">
      <c r="A858" s="41"/>
      <c r="B858" s="26"/>
      <c r="C858" s="51"/>
      <c r="D858" s="47"/>
      <c r="E858" s="41"/>
      <c r="F858" s="50"/>
      <c r="G858" s="41"/>
      <c r="H858" s="41"/>
      <c r="I858" s="46"/>
      <c r="J858" s="92"/>
      <c r="K858" s="45"/>
      <c r="L858" s="45"/>
      <c r="M858" s="45"/>
      <c r="N858" s="41"/>
    </row>
    <row r="859" spans="1:14" x14ac:dyDescent="0.2">
      <c r="A859" s="41"/>
      <c r="B859" s="26"/>
      <c r="C859" s="51"/>
      <c r="D859" s="47"/>
      <c r="E859" s="41"/>
      <c r="F859" s="50"/>
      <c r="G859" s="41"/>
      <c r="H859" s="41"/>
      <c r="I859" s="46"/>
      <c r="J859" s="92"/>
      <c r="K859" s="45"/>
      <c r="L859" s="45"/>
      <c r="M859" s="45"/>
      <c r="N859" s="41"/>
    </row>
    <row r="860" spans="1:14" x14ac:dyDescent="0.2">
      <c r="A860" s="41"/>
      <c r="B860" s="26"/>
      <c r="C860" s="51"/>
      <c r="D860" s="47"/>
      <c r="E860" s="41"/>
      <c r="F860" s="50"/>
      <c r="G860" s="41"/>
      <c r="H860" s="41"/>
      <c r="I860" s="46"/>
      <c r="J860" s="92"/>
      <c r="K860" s="45"/>
      <c r="L860" s="45"/>
      <c r="M860" s="45"/>
      <c r="N860" s="41"/>
    </row>
    <row r="861" spans="1:14" x14ac:dyDescent="0.2">
      <c r="A861" s="41"/>
      <c r="B861" s="26"/>
      <c r="C861" s="51"/>
      <c r="D861" s="47"/>
      <c r="E861" s="41"/>
      <c r="F861" s="50"/>
      <c r="G861" s="41"/>
      <c r="H861" s="41"/>
      <c r="I861" s="46"/>
      <c r="J861" s="92"/>
      <c r="K861" s="45"/>
      <c r="L861" s="45"/>
      <c r="M861" s="45"/>
      <c r="N861" s="41"/>
    </row>
    <row r="862" spans="1:14" x14ac:dyDescent="0.2">
      <c r="A862" s="41"/>
      <c r="B862" s="26"/>
      <c r="C862" s="51"/>
      <c r="D862" s="47"/>
      <c r="E862" s="41"/>
      <c r="F862" s="50"/>
      <c r="G862" s="41"/>
      <c r="H862" s="41"/>
      <c r="I862" s="46"/>
      <c r="J862" s="92"/>
      <c r="K862" s="45"/>
      <c r="L862" s="45"/>
      <c r="M862" s="45"/>
      <c r="N862" s="41"/>
    </row>
    <row r="863" spans="1:14" x14ac:dyDescent="0.2">
      <c r="A863" s="41"/>
      <c r="B863" s="26"/>
      <c r="C863" s="51"/>
      <c r="D863" s="47"/>
      <c r="E863" s="41"/>
      <c r="F863" s="50"/>
      <c r="G863" s="41"/>
      <c r="H863" s="41"/>
      <c r="I863" s="46"/>
      <c r="J863" s="92"/>
      <c r="K863" s="45"/>
      <c r="L863" s="45"/>
      <c r="M863" s="45"/>
      <c r="N863" s="41"/>
    </row>
    <row r="864" spans="1:14" x14ac:dyDescent="0.2">
      <c r="A864" s="41"/>
      <c r="B864" s="26"/>
      <c r="C864" s="51"/>
      <c r="D864" s="47"/>
      <c r="E864" s="41"/>
      <c r="F864" s="50"/>
      <c r="G864" s="41"/>
      <c r="H864" s="41"/>
      <c r="I864" s="46"/>
      <c r="J864" s="92"/>
      <c r="K864" s="45"/>
      <c r="L864" s="45"/>
      <c r="M864" s="45"/>
      <c r="N864" s="41"/>
    </row>
    <row r="865" spans="1:14" x14ac:dyDescent="0.2">
      <c r="A865" s="41"/>
      <c r="B865" s="26"/>
      <c r="C865" s="51"/>
      <c r="D865" s="47"/>
      <c r="E865" s="41"/>
      <c r="F865" s="50"/>
      <c r="G865" s="41"/>
      <c r="H865" s="41"/>
      <c r="I865" s="46"/>
      <c r="J865" s="92"/>
      <c r="K865" s="45"/>
      <c r="L865" s="45"/>
      <c r="M865" s="45"/>
      <c r="N865" s="41"/>
    </row>
    <row r="866" spans="1:14" x14ac:dyDescent="0.2">
      <c r="A866" s="41"/>
      <c r="B866" s="26"/>
      <c r="C866" s="51"/>
      <c r="D866" s="47"/>
      <c r="E866" s="41"/>
      <c r="F866" s="50"/>
      <c r="G866" s="41"/>
      <c r="H866" s="41"/>
      <c r="I866" s="46"/>
      <c r="J866" s="92"/>
      <c r="K866" s="45"/>
      <c r="L866" s="45"/>
      <c r="M866" s="45"/>
      <c r="N866" s="41"/>
    </row>
    <row r="867" spans="1:14" x14ac:dyDescent="0.2">
      <c r="A867" s="41"/>
      <c r="B867" s="26"/>
      <c r="C867" s="51"/>
      <c r="D867" s="47"/>
      <c r="E867" s="41"/>
      <c r="F867" s="50"/>
      <c r="G867" s="41"/>
      <c r="H867" s="41"/>
      <c r="I867" s="46"/>
      <c r="J867" s="92"/>
      <c r="K867" s="45"/>
      <c r="L867" s="45"/>
      <c r="M867" s="45"/>
      <c r="N867" s="41"/>
    </row>
    <row r="868" spans="1:14" x14ac:dyDescent="0.2">
      <c r="A868" s="41"/>
      <c r="B868" s="26"/>
      <c r="C868" s="51"/>
      <c r="D868" s="47"/>
      <c r="E868" s="41"/>
      <c r="F868" s="50"/>
      <c r="G868" s="41"/>
      <c r="H868" s="41"/>
      <c r="I868" s="46"/>
      <c r="J868" s="92"/>
      <c r="K868" s="45"/>
      <c r="L868" s="45"/>
      <c r="M868" s="45"/>
      <c r="N868" s="41"/>
    </row>
    <row r="869" spans="1:14" x14ac:dyDescent="0.2">
      <c r="A869" s="41"/>
      <c r="B869" s="26"/>
      <c r="C869" s="51"/>
      <c r="D869" s="47"/>
      <c r="E869" s="41"/>
      <c r="F869" s="50"/>
      <c r="G869" s="41"/>
      <c r="H869" s="41"/>
      <c r="I869" s="46"/>
      <c r="J869" s="92"/>
      <c r="K869" s="45"/>
      <c r="L869" s="45"/>
      <c r="M869" s="45"/>
      <c r="N869" s="41"/>
    </row>
    <row r="870" spans="1:14" x14ac:dyDescent="0.2">
      <c r="A870" s="41"/>
      <c r="B870" s="26"/>
      <c r="C870" s="51"/>
      <c r="D870" s="47"/>
      <c r="E870" s="41"/>
      <c r="F870" s="50"/>
      <c r="G870" s="41"/>
      <c r="H870" s="41"/>
      <c r="I870" s="46"/>
      <c r="J870" s="92"/>
      <c r="K870" s="45"/>
      <c r="L870" s="45"/>
      <c r="M870" s="45"/>
      <c r="N870" s="41"/>
    </row>
    <row r="871" spans="1:14" x14ac:dyDescent="0.2">
      <c r="A871" s="41"/>
      <c r="B871" s="26"/>
      <c r="C871" s="51"/>
      <c r="D871" s="47"/>
      <c r="E871" s="41"/>
      <c r="F871" s="50"/>
      <c r="G871" s="41"/>
      <c r="H871" s="41"/>
      <c r="I871" s="46"/>
      <c r="J871" s="92"/>
      <c r="K871" s="45"/>
      <c r="L871" s="45"/>
      <c r="M871" s="45"/>
      <c r="N871" s="41"/>
    </row>
    <row r="872" spans="1:14" x14ac:dyDescent="0.2">
      <c r="A872" s="41"/>
      <c r="B872" s="26"/>
      <c r="C872" s="51"/>
      <c r="D872" s="47"/>
      <c r="E872" s="41"/>
      <c r="F872" s="50"/>
      <c r="G872" s="41"/>
      <c r="H872" s="41"/>
      <c r="I872" s="46"/>
      <c r="J872" s="92"/>
      <c r="K872" s="45"/>
      <c r="L872" s="45"/>
      <c r="M872" s="45"/>
      <c r="N872" s="41"/>
    </row>
    <row r="873" spans="1:14" x14ac:dyDescent="0.2">
      <c r="A873" s="41"/>
      <c r="B873" s="26"/>
      <c r="C873" s="51"/>
      <c r="D873" s="47"/>
      <c r="E873" s="41"/>
      <c r="F873" s="50"/>
      <c r="G873" s="41"/>
      <c r="H873" s="41"/>
      <c r="I873" s="46"/>
      <c r="J873" s="92"/>
      <c r="K873" s="45"/>
      <c r="L873" s="45"/>
      <c r="M873" s="45"/>
      <c r="N873" s="41"/>
    </row>
    <row r="874" spans="1:14" x14ac:dyDescent="0.2">
      <c r="A874" s="41"/>
      <c r="B874" s="26"/>
      <c r="C874" s="51"/>
      <c r="D874" s="47"/>
      <c r="E874" s="41"/>
      <c r="F874" s="50"/>
      <c r="G874" s="41"/>
      <c r="H874" s="41"/>
      <c r="I874" s="46"/>
      <c r="J874" s="92"/>
      <c r="K874" s="45"/>
      <c r="L874" s="45"/>
      <c r="M874" s="45"/>
      <c r="N874" s="41"/>
    </row>
    <row r="875" spans="1:14" x14ac:dyDescent="0.2">
      <c r="A875" s="41"/>
      <c r="B875" s="26"/>
      <c r="C875" s="51"/>
      <c r="D875" s="47"/>
      <c r="E875" s="41"/>
      <c r="F875" s="50"/>
      <c r="G875" s="41"/>
      <c r="H875" s="41"/>
      <c r="I875" s="46"/>
      <c r="J875" s="92"/>
      <c r="K875" s="45"/>
      <c r="L875" s="45"/>
      <c r="M875" s="45"/>
      <c r="N875" s="41"/>
    </row>
    <row r="876" spans="1:14" x14ac:dyDescent="0.2">
      <c r="A876" s="41"/>
      <c r="B876" s="26"/>
      <c r="C876" s="51"/>
      <c r="D876" s="47"/>
      <c r="E876" s="41"/>
      <c r="F876" s="50"/>
      <c r="G876" s="41"/>
      <c r="H876" s="41"/>
      <c r="I876" s="46"/>
      <c r="J876" s="92"/>
      <c r="K876" s="45"/>
      <c r="L876" s="45"/>
      <c r="M876" s="45"/>
      <c r="N876" s="41"/>
    </row>
    <row r="877" spans="1:14" x14ac:dyDescent="0.2">
      <c r="A877" s="41"/>
      <c r="B877" s="26"/>
      <c r="C877" s="51"/>
      <c r="D877" s="47"/>
      <c r="E877" s="41"/>
      <c r="F877" s="50"/>
      <c r="G877" s="41"/>
      <c r="H877" s="41"/>
      <c r="I877" s="46"/>
      <c r="J877" s="92"/>
      <c r="K877" s="45"/>
      <c r="L877" s="45"/>
      <c r="M877" s="45"/>
      <c r="N877" s="41"/>
    </row>
    <row r="878" spans="1:14" x14ac:dyDescent="0.2">
      <c r="A878" s="41"/>
      <c r="B878" s="26"/>
      <c r="C878" s="51"/>
      <c r="D878" s="47"/>
      <c r="E878" s="41"/>
      <c r="F878" s="50"/>
      <c r="G878" s="41"/>
      <c r="H878" s="41"/>
      <c r="I878" s="46"/>
      <c r="J878" s="92"/>
      <c r="K878" s="45"/>
      <c r="L878" s="45"/>
      <c r="M878" s="45"/>
      <c r="N878" s="41"/>
    </row>
    <row r="879" spans="1:14" x14ac:dyDescent="0.2">
      <c r="A879" s="41"/>
      <c r="B879" s="26"/>
      <c r="C879" s="51"/>
      <c r="D879" s="47"/>
      <c r="E879" s="41"/>
      <c r="F879" s="50"/>
      <c r="G879" s="41"/>
      <c r="H879" s="41"/>
      <c r="I879" s="46"/>
      <c r="J879" s="92"/>
      <c r="K879" s="45"/>
      <c r="L879" s="45"/>
      <c r="M879" s="45"/>
      <c r="N879" s="41"/>
    </row>
    <row r="880" spans="1:14" x14ac:dyDescent="0.2">
      <c r="A880" s="41"/>
      <c r="B880" s="26"/>
      <c r="C880" s="51"/>
      <c r="D880" s="47"/>
      <c r="E880" s="41"/>
      <c r="F880" s="50"/>
      <c r="G880" s="41"/>
      <c r="H880" s="41"/>
      <c r="I880" s="46"/>
      <c r="J880" s="92"/>
      <c r="K880" s="45"/>
      <c r="L880" s="45"/>
      <c r="M880" s="45"/>
      <c r="N880" s="41"/>
    </row>
    <row r="881" spans="1:14" x14ac:dyDescent="0.2">
      <c r="A881" s="41"/>
      <c r="B881" s="26"/>
      <c r="C881" s="51"/>
      <c r="D881" s="47"/>
      <c r="E881" s="41"/>
      <c r="F881" s="50"/>
      <c r="G881" s="41"/>
      <c r="H881" s="41"/>
      <c r="I881" s="46"/>
      <c r="J881" s="92"/>
      <c r="K881" s="45"/>
      <c r="L881" s="45"/>
      <c r="M881" s="45"/>
      <c r="N881" s="41"/>
    </row>
    <row r="882" spans="1:14" x14ac:dyDescent="0.2">
      <c r="A882" s="41"/>
      <c r="B882" s="26"/>
      <c r="C882" s="51"/>
      <c r="D882" s="47"/>
      <c r="E882" s="41"/>
      <c r="F882" s="50"/>
      <c r="G882" s="41"/>
      <c r="H882" s="41"/>
      <c r="I882" s="46"/>
      <c r="J882" s="92"/>
      <c r="K882" s="45"/>
      <c r="L882" s="45"/>
      <c r="M882" s="45"/>
      <c r="N882" s="41"/>
    </row>
    <row r="883" spans="1:14" x14ac:dyDescent="0.2">
      <c r="A883" s="41"/>
      <c r="B883" s="26"/>
      <c r="C883" s="51"/>
      <c r="D883" s="47"/>
      <c r="E883" s="41"/>
      <c r="F883" s="50"/>
      <c r="G883" s="41"/>
      <c r="H883" s="41"/>
      <c r="I883" s="46"/>
      <c r="J883" s="92"/>
      <c r="K883" s="45"/>
      <c r="L883" s="45"/>
      <c r="M883" s="45"/>
      <c r="N883" s="41"/>
    </row>
    <row r="884" spans="1:14" x14ac:dyDescent="0.2">
      <c r="A884" s="41"/>
      <c r="B884" s="26"/>
      <c r="C884" s="51"/>
      <c r="D884" s="47"/>
      <c r="E884" s="41"/>
      <c r="F884" s="50"/>
      <c r="G884" s="41"/>
      <c r="H884" s="41"/>
      <c r="I884" s="46"/>
      <c r="J884" s="92"/>
      <c r="K884" s="45"/>
      <c r="L884" s="45"/>
      <c r="M884" s="45"/>
      <c r="N884" s="41"/>
    </row>
    <row r="885" spans="1:14" x14ac:dyDescent="0.2">
      <c r="A885" s="41"/>
      <c r="B885" s="26"/>
      <c r="C885" s="51"/>
      <c r="D885" s="47"/>
      <c r="E885" s="41"/>
      <c r="F885" s="50"/>
      <c r="G885" s="41"/>
      <c r="H885" s="41"/>
      <c r="I885" s="46"/>
      <c r="J885" s="92"/>
      <c r="K885" s="45"/>
      <c r="L885" s="45"/>
      <c r="M885" s="45"/>
      <c r="N885" s="41"/>
    </row>
    <row r="886" spans="1:14" x14ac:dyDescent="0.2">
      <c r="A886" s="41"/>
      <c r="B886" s="26"/>
      <c r="C886" s="51"/>
      <c r="D886" s="47"/>
      <c r="E886" s="41"/>
      <c r="F886" s="50"/>
      <c r="G886" s="41"/>
      <c r="H886" s="41"/>
      <c r="I886" s="46"/>
      <c r="J886" s="92"/>
      <c r="K886" s="45"/>
      <c r="L886" s="45"/>
      <c r="M886" s="45"/>
      <c r="N886" s="41"/>
    </row>
    <row r="887" spans="1:14" x14ac:dyDescent="0.2">
      <c r="A887" s="41"/>
      <c r="B887" s="26"/>
      <c r="C887" s="51"/>
      <c r="D887" s="47"/>
      <c r="E887" s="41"/>
      <c r="F887" s="50"/>
      <c r="G887" s="41"/>
      <c r="H887" s="41"/>
      <c r="I887" s="46"/>
      <c r="J887" s="92"/>
      <c r="K887" s="45"/>
      <c r="L887" s="45"/>
      <c r="M887" s="45"/>
      <c r="N887" s="41"/>
    </row>
    <row r="888" spans="1:14" x14ac:dyDescent="0.2">
      <c r="A888" s="41"/>
      <c r="B888" s="26"/>
      <c r="C888" s="51"/>
      <c r="D888" s="47"/>
      <c r="E888" s="41"/>
      <c r="F888" s="50"/>
      <c r="G888" s="41"/>
      <c r="H888" s="41"/>
      <c r="I888" s="46"/>
      <c r="J888" s="92"/>
      <c r="K888" s="45"/>
      <c r="L888" s="45"/>
      <c r="M888" s="45"/>
      <c r="N888" s="41"/>
    </row>
    <row r="889" spans="1:14" x14ac:dyDescent="0.2">
      <c r="A889" s="41"/>
      <c r="B889" s="26"/>
      <c r="C889" s="51"/>
      <c r="D889" s="47"/>
      <c r="E889" s="41"/>
      <c r="F889" s="50"/>
      <c r="G889" s="41"/>
      <c r="H889" s="41"/>
      <c r="I889" s="46"/>
      <c r="J889" s="92"/>
      <c r="K889" s="45"/>
      <c r="L889" s="45"/>
      <c r="M889" s="45"/>
      <c r="N889" s="41"/>
    </row>
    <row r="890" spans="1:14" x14ac:dyDescent="0.2">
      <c r="A890" s="41"/>
      <c r="B890" s="26"/>
      <c r="C890" s="51"/>
      <c r="D890" s="47"/>
      <c r="E890" s="41"/>
      <c r="F890" s="50"/>
      <c r="G890" s="41"/>
      <c r="H890" s="41"/>
      <c r="I890" s="46"/>
      <c r="J890" s="92"/>
      <c r="K890" s="45"/>
      <c r="L890" s="45"/>
      <c r="M890" s="45"/>
      <c r="N890" s="41"/>
    </row>
    <row r="891" spans="1:14" x14ac:dyDescent="0.2">
      <c r="A891" s="41"/>
      <c r="B891" s="26"/>
      <c r="C891" s="51"/>
      <c r="D891" s="47"/>
      <c r="E891" s="41"/>
      <c r="F891" s="50"/>
      <c r="G891" s="41"/>
      <c r="H891" s="41"/>
      <c r="I891" s="46"/>
      <c r="J891" s="92"/>
      <c r="K891" s="45"/>
      <c r="L891" s="45"/>
      <c r="M891" s="45"/>
      <c r="N891" s="41"/>
    </row>
    <row r="892" spans="1:14" x14ac:dyDescent="0.2">
      <c r="A892" s="41"/>
      <c r="B892" s="26"/>
      <c r="C892" s="51"/>
      <c r="D892" s="47"/>
      <c r="E892" s="41"/>
      <c r="F892" s="50"/>
      <c r="G892" s="41"/>
      <c r="H892" s="41"/>
      <c r="I892" s="46"/>
      <c r="J892" s="92"/>
      <c r="K892" s="45"/>
      <c r="L892" s="45"/>
      <c r="M892" s="45"/>
      <c r="N892" s="41"/>
    </row>
    <row r="893" spans="1:14" x14ac:dyDescent="0.2">
      <c r="A893" s="41"/>
      <c r="B893" s="26"/>
      <c r="C893" s="51"/>
      <c r="D893" s="47"/>
      <c r="E893" s="41"/>
      <c r="F893" s="50"/>
      <c r="G893" s="41"/>
      <c r="H893" s="41"/>
      <c r="I893" s="46"/>
      <c r="J893" s="92"/>
      <c r="K893" s="45"/>
      <c r="L893" s="45"/>
      <c r="M893" s="45"/>
      <c r="N893" s="41"/>
    </row>
    <row r="894" spans="1:14" x14ac:dyDescent="0.2">
      <c r="A894" s="41"/>
      <c r="B894" s="26"/>
      <c r="C894" s="51"/>
      <c r="D894" s="47"/>
      <c r="E894" s="41"/>
      <c r="F894" s="50"/>
      <c r="G894" s="41"/>
      <c r="H894" s="41"/>
      <c r="I894" s="46"/>
      <c r="J894" s="92"/>
      <c r="K894" s="45"/>
      <c r="L894" s="45"/>
      <c r="M894" s="45"/>
      <c r="N894" s="41"/>
    </row>
    <row r="895" spans="1:14" x14ac:dyDescent="0.2">
      <c r="A895" s="41"/>
      <c r="B895" s="26"/>
      <c r="C895" s="51"/>
      <c r="D895" s="47"/>
      <c r="E895" s="41"/>
      <c r="F895" s="50"/>
      <c r="G895" s="41"/>
      <c r="H895" s="41"/>
      <c r="I895" s="46"/>
      <c r="J895" s="92"/>
      <c r="K895" s="45"/>
      <c r="L895" s="45"/>
      <c r="M895" s="45"/>
      <c r="N895" s="41"/>
    </row>
    <row r="896" spans="1:14" x14ac:dyDescent="0.2">
      <c r="A896" s="41"/>
      <c r="B896" s="26"/>
      <c r="C896" s="51"/>
      <c r="D896" s="47"/>
      <c r="E896" s="41"/>
      <c r="F896" s="50"/>
      <c r="G896" s="41"/>
      <c r="H896" s="41"/>
      <c r="I896" s="46"/>
      <c r="J896" s="92"/>
      <c r="K896" s="45"/>
      <c r="L896" s="45"/>
      <c r="M896" s="45"/>
      <c r="N896" s="41"/>
    </row>
    <row r="897" spans="1:14" x14ac:dyDescent="0.2">
      <c r="A897" s="41"/>
      <c r="B897" s="26"/>
      <c r="C897" s="51"/>
      <c r="D897" s="47"/>
      <c r="E897" s="41"/>
      <c r="F897" s="50"/>
      <c r="G897" s="41"/>
      <c r="H897" s="41"/>
      <c r="I897" s="46"/>
      <c r="J897" s="92"/>
      <c r="K897" s="45"/>
      <c r="L897" s="45"/>
      <c r="M897" s="45"/>
      <c r="N897" s="41"/>
    </row>
    <row r="898" spans="1:14" x14ac:dyDescent="0.2">
      <c r="A898" s="41"/>
      <c r="B898" s="26"/>
      <c r="C898" s="51"/>
      <c r="D898" s="47"/>
      <c r="E898" s="41"/>
      <c r="F898" s="50"/>
      <c r="G898" s="41"/>
      <c r="H898" s="41"/>
      <c r="I898" s="46"/>
      <c r="J898" s="92"/>
      <c r="K898" s="45"/>
      <c r="L898" s="45"/>
      <c r="M898" s="45"/>
      <c r="N898" s="41"/>
    </row>
    <row r="899" spans="1:14" x14ac:dyDescent="0.2">
      <c r="A899" s="41"/>
      <c r="B899" s="26"/>
      <c r="C899" s="51"/>
      <c r="D899" s="47"/>
      <c r="E899" s="41"/>
      <c r="F899" s="50"/>
      <c r="G899" s="41"/>
      <c r="H899" s="41"/>
      <c r="I899" s="46"/>
      <c r="J899" s="92"/>
      <c r="K899" s="45"/>
      <c r="L899" s="45"/>
      <c r="M899" s="45"/>
      <c r="N899" s="41"/>
    </row>
    <row r="900" spans="1:14" x14ac:dyDescent="0.2">
      <c r="A900" s="41"/>
      <c r="B900" s="26"/>
      <c r="C900" s="51"/>
      <c r="D900" s="47"/>
      <c r="E900" s="41"/>
      <c r="F900" s="50"/>
      <c r="G900" s="41"/>
      <c r="H900" s="41"/>
      <c r="I900" s="46"/>
      <c r="J900" s="92"/>
      <c r="K900" s="45"/>
      <c r="L900" s="45"/>
      <c r="M900" s="45"/>
      <c r="N900" s="41"/>
    </row>
    <row r="901" spans="1:14" x14ac:dyDescent="0.2">
      <c r="A901" s="41"/>
      <c r="B901" s="26"/>
      <c r="C901" s="51"/>
      <c r="D901" s="47"/>
      <c r="E901" s="41"/>
      <c r="F901" s="50"/>
      <c r="G901" s="41"/>
      <c r="H901" s="41"/>
      <c r="I901" s="46"/>
      <c r="J901" s="92"/>
      <c r="K901" s="45"/>
      <c r="L901" s="45"/>
      <c r="M901" s="45"/>
      <c r="N901" s="41"/>
    </row>
    <row r="902" spans="1:14" x14ac:dyDescent="0.2">
      <c r="A902" s="41"/>
      <c r="B902" s="26"/>
      <c r="C902" s="51"/>
      <c r="D902" s="47"/>
      <c r="E902" s="41"/>
      <c r="F902" s="50"/>
      <c r="G902" s="41"/>
      <c r="H902" s="41"/>
      <c r="I902" s="46"/>
      <c r="J902" s="92"/>
      <c r="K902" s="45"/>
      <c r="L902" s="45"/>
      <c r="M902" s="45"/>
      <c r="N902" s="41"/>
    </row>
    <row r="903" spans="1:14" x14ac:dyDescent="0.2">
      <c r="A903" s="41"/>
      <c r="B903" s="26"/>
      <c r="C903" s="51"/>
      <c r="D903" s="47"/>
      <c r="E903" s="41"/>
      <c r="F903" s="50"/>
      <c r="G903" s="41"/>
      <c r="H903" s="41"/>
      <c r="I903" s="46"/>
      <c r="J903" s="92"/>
      <c r="K903" s="45"/>
      <c r="L903" s="45"/>
      <c r="M903" s="45"/>
      <c r="N903" s="41"/>
    </row>
    <row r="904" spans="1:14" x14ac:dyDescent="0.2">
      <c r="A904" s="41"/>
      <c r="B904" s="26"/>
      <c r="C904" s="51"/>
      <c r="D904" s="47"/>
      <c r="E904" s="41"/>
      <c r="F904" s="50"/>
      <c r="G904" s="41"/>
      <c r="H904" s="41"/>
      <c r="I904" s="46"/>
      <c r="J904" s="92"/>
      <c r="K904" s="45"/>
      <c r="L904" s="45"/>
      <c r="M904" s="45"/>
      <c r="N904" s="41"/>
    </row>
    <row r="905" spans="1:14" x14ac:dyDescent="0.2">
      <c r="A905" s="41"/>
      <c r="B905" s="26"/>
      <c r="C905" s="51"/>
      <c r="D905" s="47"/>
      <c r="E905" s="41"/>
      <c r="F905" s="50"/>
      <c r="G905" s="41"/>
      <c r="H905" s="41"/>
      <c r="I905" s="46"/>
      <c r="J905" s="92"/>
      <c r="K905" s="45"/>
      <c r="L905" s="45"/>
      <c r="M905" s="45"/>
      <c r="N905" s="41"/>
    </row>
    <row r="906" spans="1:14" x14ac:dyDescent="0.2">
      <c r="A906" s="41"/>
      <c r="B906" s="26"/>
      <c r="C906" s="51"/>
      <c r="D906" s="47"/>
      <c r="E906" s="41"/>
      <c r="F906" s="50"/>
      <c r="G906" s="41"/>
      <c r="H906" s="41"/>
      <c r="I906" s="46"/>
      <c r="J906" s="92"/>
      <c r="K906" s="45"/>
      <c r="L906" s="45"/>
      <c r="M906" s="45"/>
      <c r="N906" s="41"/>
    </row>
    <row r="907" spans="1:14" x14ac:dyDescent="0.2">
      <c r="A907" s="41"/>
      <c r="B907" s="26"/>
      <c r="C907" s="51"/>
      <c r="D907" s="47"/>
      <c r="E907" s="41"/>
      <c r="F907" s="50"/>
      <c r="G907" s="41"/>
      <c r="H907" s="41"/>
      <c r="I907" s="46"/>
      <c r="J907" s="92"/>
      <c r="K907" s="45"/>
      <c r="L907" s="45"/>
      <c r="M907" s="45"/>
      <c r="N907" s="41"/>
    </row>
    <row r="908" spans="1:14" x14ac:dyDescent="0.2">
      <c r="A908" s="41"/>
      <c r="B908" s="26"/>
      <c r="C908" s="51"/>
      <c r="D908" s="47"/>
      <c r="E908" s="41"/>
      <c r="F908" s="50"/>
      <c r="G908" s="41"/>
      <c r="H908" s="41"/>
      <c r="I908" s="46"/>
      <c r="J908" s="92"/>
      <c r="K908" s="45"/>
      <c r="L908" s="45"/>
      <c r="M908" s="45"/>
      <c r="N908" s="41"/>
    </row>
    <row r="909" spans="1:14" x14ac:dyDescent="0.2">
      <c r="A909" s="41"/>
      <c r="B909" s="26"/>
      <c r="C909" s="51"/>
      <c r="D909" s="47"/>
      <c r="E909" s="41"/>
      <c r="F909" s="50"/>
      <c r="G909" s="41"/>
      <c r="H909" s="41"/>
      <c r="I909" s="46"/>
      <c r="J909" s="92"/>
      <c r="K909" s="45"/>
      <c r="L909" s="45"/>
      <c r="M909" s="45"/>
      <c r="N909" s="41"/>
    </row>
    <row r="910" spans="1:14" x14ac:dyDescent="0.2">
      <c r="A910" s="41"/>
      <c r="B910" s="26"/>
      <c r="C910" s="51"/>
      <c r="D910" s="47"/>
      <c r="E910" s="41"/>
      <c r="F910" s="50"/>
      <c r="G910" s="41"/>
      <c r="H910" s="41"/>
      <c r="I910" s="46"/>
      <c r="J910" s="92"/>
      <c r="K910" s="45"/>
      <c r="L910" s="45"/>
      <c r="M910" s="45"/>
      <c r="N910" s="41"/>
    </row>
    <row r="911" spans="1:14" x14ac:dyDescent="0.2">
      <c r="A911" s="41"/>
      <c r="B911" s="26"/>
      <c r="C911" s="51"/>
      <c r="D911" s="47"/>
      <c r="E911" s="41"/>
      <c r="F911" s="50"/>
      <c r="G911" s="41"/>
      <c r="H911" s="41"/>
      <c r="I911" s="46"/>
      <c r="J911" s="92"/>
      <c r="K911" s="45"/>
      <c r="L911" s="45"/>
      <c r="M911" s="45"/>
      <c r="N911" s="41"/>
    </row>
    <row r="912" spans="1:14" x14ac:dyDescent="0.2">
      <c r="A912" s="41"/>
      <c r="B912" s="26"/>
      <c r="C912" s="51"/>
      <c r="D912" s="47"/>
      <c r="E912" s="41"/>
      <c r="F912" s="50"/>
      <c r="G912" s="41"/>
      <c r="H912" s="41"/>
      <c r="I912" s="46"/>
      <c r="J912" s="92"/>
      <c r="K912" s="45"/>
      <c r="L912" s="45"/>
      <c r="M912" s="45"/>
      <c r="N912" s="41"/>
    </row>
    <row r="913" spans="1:14" x14ac:dyDescent="0.2">
      <c r="A913" s="41"/>
      <c r="B913" s="26"/>
      <c r="C913" s="51"/>
      <c r="D913" s="47"/>
      <c r="E913" s="41"/>
      <c r="F913" s="50"/>
      <c r="G913" s="41"/>
      <c r="H913" s="41"/>
      <c r="I913" s="46"/>
      <c r="J913" s="92"/>
      <c r="K913" s="45"/>
      <c r="L913" s="45"/>
      <c r="M913" s="45"/>
      <c r="N913" s="41"/>
    </row>
    <row r="914" spans="1:14" x14ac:dyDescent="0.2">
      <c r="A914" s="41"/>
      <c r="B914" s="26"/>
      <c r="C914" s="51"/>
      <c r="D914" s="47"/>
      <c r="E914" s="41"/>
      <c r="F914" s="50"/>
      <c r="G914" s="41"/>
      <c r="H914" s="41"/>
      <c r="I914" s="46"/>
      <c r="J914" s="92"/>
      <c r="K914" s="45"/>
      <c r="L914" s="45"/>
      <c r="M914" s="45"/>
      <c r="N914" s="41"/>
    </row>
    <row r="915" spans="1:14" x14ac:dyDescent="0.2">
      <c r="A915" s="41"/>
      <c r="B915" s="26"/>
      <c r="C915" s="51"/>
      <c r="D915" s="47"/>
      <c r="E915" s="41"/>
      <c r="F915" s="50"/>
      <c r="G915" s="41"/>
      <c r="H915" s="41"/>
      <c r="I915" s="46"/>
      <c r="J915" s="92"/>
      <c r="K915" s="45"/>
      <c r="L915" s="45"/>
      <c r="M915" s="45"/>
      <c r="N915" s="41"/>
    </row>
    <row r="916" spans="1:14" x14ac:dyDescent="0.2">
      <c r="A916" s="41"/>
      <c r="B916" s="26"/>
      <c r="C916" s="51"/>
      <c r="D916" s="47"/>
      <c r="E916" s="41"/>
      <c r="F916" s="50"/>
      <c r="G916" s="41"/>
      <c r="H916" s="41"/>
      <c r="I916" s="46"/>
      <c r="J916" s="92"/>
      <c r="K916" s="45"/>
      <c r="L916" s="45"/>
      <c r="M916" s="45"/>
      <c r="N916" s="41"/>
    </row>
    <row r="917" spans="1:14" x14ac:dyDescent="0.2">
      <c r="A917" s="41"/>
      <c r="B917" s="26"/>
      <c r="C917" s="51"/>
      <c r="D917" s="47"/>
      <c r="E917" s="41"/>
      <c r="F917" s="50"/>
      <c r="G917" s="41"/>
      <c r="H917" s="41"/>
      <c r="I917" s="46"/>
      <c r="J917" s="92"/>
      <c r="K917" s="45"/>
      <c r="L917" s="45"/>
      <c r="M917" s="45"/>
      <c r="N917" s="41"/>
    </row>
    <row r="918" spans="1:14" x14ac:dyDescent="0.2">
      <c r="A918" s="41"/>
      <c r="B918" s="26"/>
      <c r="C918" s="51"/>
      <c r="D918" s="47"/>
      <c r="E918" s="41"/>
      <c r="F918" s="50"/>
      <c r="G918" s="41"/>
      <c r="H918" s="41"/>
      <c r="I918" s="46"/>
      <c r="J918" s="92"/>
      <c r="K918" s="45"/>
      <c r="L918" s="45"/>
      <c r="M918" s="45"/>
      <c r="N918" s="41"/>
    </row>
    <row r="919" spans="1:14" x14ac:dyDescent="0.2">
      <c r="A919" s="41"/>
      <c r="B919" s="26"/>
      <c r="C919" s="51"/>
      <c r="D919" s="47"/>
      <c r="E919" s="41"/>
      <c r="F919" s="50"/>
      <c r="G919" s="41"/>
      <c r="H919" s="41"/>
      <c r="I919" s="46"/>
      <c r="J919" s="92"/>
      <c r="K919" s="45"/>
      <c r="L919" s="45"/>
      <c r="M919" s="45"/>
      <c r="N919" s="41"/>
    </row>
    <row r="920" spans="1:14" x14ac:dyDescent="0.2">
      <c r="A920" s="41"/>
      <c r="B920" s="26"/>
      <c r="C920" s="51"/>
      <c r="D920" s="47"/>
      <c r="E920" s="41"/>
      <c r="F920" s="50"/>
      <c r="G920" s="41"/>
      <c r="H920" s="41"/>
      <c r="I920" s="46"/>
      <c r="J920" s="92"/>
      <c r="K920" s="45"/>
      <c r="L920" s="45"/>
      <c r="M920" s="45"/>
      <c r="N920" s="41"/>
    </row>
    <row r="921" spans="1:14" x14ac:dyDescent="0.2">
      <c r="A921" s="41"/>
      <c r="B921" s="26"/>
      <c r="C921" s="51"/>
      <c r="D921" s="47"/>
      <c r="E921" s="41"/>
      <c r="F921" s="50"/>
      <c r="G921" s="41"/>
      <c r="H921" s="41"/>
      <c r="I921" s="46"/>
      <c r="J921" s="92"/>
      <c r="K921" s="45"/>
      <c r="L921" s="45"/>
      <c r="M921" s="45"/>
      <c r="N921" s="41"/>
    </row>
    <row r="922" spans="1:14" x14ac:dyDescent="0.2">
      <c r="A922" s="41"/>
      <c r="B922" s="26"/>
      <c r="C922" s="51"/>
      <c r="D922" s="47"/>
      <c r="E922" s="41"/>
      <c r="F922" s="50"/>
      <c r="G922" s="41"/>
      <c r="H922" s="41"/>
      <c r="I922" s="46"/>
      <c r="J922" s="92"/>
      <c r="K922" s="45"/>
      <c r="L922" s="45"/>
      <c r="M922" s="45"/>
      <c r="N922" s="41"/>
    </row>
    <row r="923" spans="1:14" x14ac:dyDescent="0.2">
      <c r="A923" s="41"/>
      <c r="B923" s="26"/>
      <c r="C923" s="51"/>
      <c r="D923" s="47"/>
      <c r="E923" s="41"/>
      <c r="F923" s="50"/>
      <c r="G923" s="41"/>
      <c r="H923" s="41"/>
      <c r="I923" s="46"/>
      <c r="J923" s="92"/>
      <c r="K923" s="45"/>
      <c r="L923" s="45"/>
      <c r="M923" s="45"/>
      <c r="N923" s="41"/>
    </row>
    <row r="924" spans="1:14" x14ac:dyDescent="0.2">
      <c r="A924" s="41"/>
      <c r="B924" s="26"/>
      <c r="C924" s="51"/>
      <c r="D924" s="47"/>
      <c r="E924" s="41"/>
      <c r="F924" s="50"/>
      <c r="G924" s="41"/>
      <c r="H924" s="41"/>
      <c r="I924" s="46"/>
      <c r="J924" s="92"/>
      <c r="K924" s="45"/>
      <c r="L924" s="45"/>
      <c r="M924" s="45"/>
      <c r="N924" s="41"/>
    </row>
    <row r="925" spans="1:14" x14ac:dyDescent="0.2">
      <c r="A925" s="41"/>
      <c r="B925" s="26"/>
      <c r="C925" s="51"/>
      <c r="D925" s="47"/>
      <c r="E925" s="41"/>
      <c r="F925" s="50"/>
      <c r="G925" s="41"/>
      <c r="H925" s="41"/>
      <c r="I925" s="46"/>
      <c r="J925" s="92"/>
      <c r="K925" s="45"/>
      <c r="L925" s="45"/>
      <c r="M925" s="45"/>
      <c r="N925" s="41"/>
    </row>
    <row r="926" spans="1:14" x14ac:dyDescent="0.2">
      <c r="A926" s="41"/>
      <c r="B926" s="26"/>
      <c r="C926" s="51"/>
      <c r="D926" s="47"/>
      <c r="E926" s="41"/>
      <c r="F926" s="50"/>
      <c r="G926" s="41"/>
      <c r="H926" s="41"/>
      <c r="I926" s="46"/>
      <c r="J926" s="92"/>
      <c r="K926" s="45"/>
      <c r="L926" s="45"/>
      <c r="M926" s="45"/>
      <c r="N926" s="41"/>
    </row>
    <row r="927" spans="1:14" x14ac:dyDescent="0.2">
      <c r="A927" s="41"/>
      <c r="B927" s="26"/>
      <c r="C927" s="51"/>
      <c r="D927" s="47"/>
      <c r="E927" s="41"/>
      <c r="F927" s="50"/>
      <c r="G927" s="41"/>
      <c r="H927" s="41"/>
      <c r="I927" s="46"/>
      <c r="J927" s="92"/>
      <c r="K927" s="45"/>
      <c r="L927" s="45"/>
      <c r="M927" s="45"/>
      <c r="N927" s="41"/>
    </row>
    <row r="928" spans="1:14" x14ac:dyDescent="0.2">
      <c r="A928" s="41"/>
      <c r="B928" s="26"/>
      <c r="C928" s="51"/>
      <c r="D928" s="47"/>
      <c r="E928" s="41"/>
      <c r="F928" s="50"/>
      <c r="G928" s="41"/>
      <c r="H928" s="41"/>
      <c r="I928" s="46"/>
      <c r="J928" s="92"/>
      <c r="K928" s="45"/>
      <c r="L928" s="45"/>
      <c r="M928" s="45"/>
      <c r="N928" s="41"/>
    </row>
    <row r="929" spans="1:14" x14ac:dyDescent="0.2">
      <c r="A929" s="41"/>
      <c r="B929" s="26"/>
      <c r="C929" s="51"/>
      <c r="D929" s="47"/>
      <c r="E929" s="41"/>
      <c r="F929" s="50"/>
      <c r="G929" s="41"/>
      <c r="H929" s="41"/>
      <c r="I929" s="46"/>
      <c r="J929" s="92"/>
      <c r="K929" s="45"/>
      <c r="L929" s="45"/>
      <c r="M929" s="45"/>
      <c r="N929" s="41"/>
    </row>
    <row r="930" spans="1:14" x14ac:dyDescent="0.2">
      <c r="A930" s="41"/>
      <c r="B930" s="26"/>
      <c r="C930" s="51"/>
      <c r="D930" s="47"/>
      <c r="E930" s="41"/>
      <c r="F930" s="50"/>
      <c r="G930" s="41"/>
      <c r="H930" s="41"/>
      <c r="I930" s="46"/>
      <c r="J930" s="92"/>
      <c r="K930" s="45"/>
      <c r="L930" s="45"/>
      <c r="M930" s="45"/>
      <c r="N930" s="41"/>
    </row>
    <row r="931" spans="1:14" x14ac:dyDescent="0.2">
      <c r="A931" s="41"/>
      <c r="B931" s="26"/>
      <c r="C931" s="51"/>
      <c r="D931" s="47"/>
      <c r="E931" s="41"/>
      <c r="F931" s="50"/>
      <c r="G931" s="41"/>
      <c r="H931" s="41"/>
      <c r="I931" s="46"/>
      <c r="J931" s="92"/>
      <c r="K931" s="45"/>
      <c r="L931" s="45"/>
      <c r="M931" s="45"/>
      <c r="N931" s="41"/>
    </row>
    <row r="932" spans="1:14" x14ac:dyDescent="0.2">
      <c r="A932" s="41"/>
      <c r="B932" s="26"/>
      <c r="C932" s="51"/>
      <c r="D932" s="47"/>
      <c r="E932" s="41"/>
      <c r="F932" s="50"/>
      <c r="G932" s="41"/>
      <c r="H932" s="41"/>
      <c r="I932" s="46"/>
      <c r="J932" s="92"/>
      <c r="K932" s="45"/>
      <c r="L932" s="45"/>
      <c r="M932" s="45"/>
      <c r="N932" s="41"/>
    </row>
    <row r="933" spans="1:14" x14ac:dyDescent="0.2">
      <c r="A933" s="41"/>
      <c r="B933" s="26"/>
      <c r="C933" s="51"/>
      <c r="D933" s="47"/>
      <c r="E933" s="41"/>
      <c r="F933" s="50"/>
      <c r="G933" s="41"/>
      <c r="H933" s="41"/>
      <c r="I933" s="46"/>
      <c r="J933" s="92"/>
      <c r="K933" s="45"/>
      <c r="L933" s="45"/>
      <c r="M933" s="45"/>
      <c r="N933" s="41"/>
    </row>
    <row r="934" spans="1:14" x14ac:dyDescent="0.2">
      <c r="A934" s="41"/>
      <c r="B934" s="26"/>
      <c r="C934" s="51"/>
      <c r="D934" s="47"/>
      <c r="E934" s="41"/>
      <c r="F934" s="50"/>
      <c r="G934" s="41"/>
      <c r="H934" s="41"/>
      <c r="I934" s="46"/>
      <c r="J934" s="92"/>
      <c r="K934" s="45"/>
      <c r="L934" s="45"/>
      <c r="M934" s="45"/>
      <c r="N934" s="41"/>
    </row>
    <row r="935" spans="1:14" x14ac:dyDescent="0.2">
      <c r="A935" s="41"/>
      <c r="B935" s="26"/>
      <c r="C935" s="51"/>
      <c r="D935" s="47"/>
      <c r="E935" s="41"/>
      <c r="F935" s="50"/>
      <c r="G935" s="41"/>
      <c r="H935" s="41"/>
      <c r="I935" s="46"/>
      <c r="J935" s="92"/>
      <c r="K935" s="45"/>
      <c r="L935" s="45"/>
      <c r="M935" s="45"/>
      <c r="N935" s="41"/>
    </row>
    <row r="936" spans="1:14" x14ac:dyDescent="0.2">
      <c r="A936" s="41"/>
      <c r="B936" s="26"/>
      <c r="C936" s="51"/>
      <c r="D936" s="47"/>
      <c r="E936" s="41"/>
      <c r="F936" s="50"/>
      <c r="G936" s="41"/>
      <c r="H936" s="41"/>
      <c r="I936" s="46"/>
      <c r="J936" s="92"/>
      <c r="K936" s="45"/>
      <c r="L936" s="45"/>
      <c r="M936" s="45"/>
      <c r="N936" s="41"/>
    </row>
    <row r="937" spans="1:14" x14ac:dyDescent="0.2">
      <c r="A937" s="41"/>
      <c r="B937" s="26"/>
      <c r="C937" s="51"/>
      <c r="D937" s="47"/>
      <c r="E937" s="41"/>
      <c r="F937" s="50"/>
      <c r="G937" s="41"/>
      <c r="H937" s="41"/>
      <c r="I937" s="46"/>
      <c r="J937" s="92"/>
      <c r="K937" s="45"/>
      <c r="L937" s="45"/>
      <c r="M937" s="45"/>
      <c r="N937" s="41"/>
    </row>
    <row r="938" spans="1:14" x14ac:dyDescent="0.2">
      <c r="A938" s="41"/>
      <c r="B938" s="26"/>
      <c r="C938" s="51"/>
      <c r="D938" s="47"/>
      <c r="E938" s="41"/>
      <c r="F938" s="50"/>
      <c r="G938" s="41"/>
      <c r="H938" s="41"/>
      <c r="I938" s="46"/>
      <c r="J938" s="92"/>
      <c r="K938" s="45"/>
      <c r="L938" s="45"/>
      <c r="M938" s="45"/>
      <c r="N938" s="41"/>
    </row>
    <row r="939" spans="1:14" x14ac:dyDescent="0.2">
      <c r="A939" s="41"/>
      <c r="B939" s="26"/>
      <c r="C939" s="51"/>
      <c r="D939" s="47"/>
      <c r="E939" s="41"/>
      <c r="F939" s="50"/>
      <c r="G939" s="41"/>
      <c r="H939" s="41"/>
      <c r="I939" s="46"/>
      <c r="J939" s="92"/>
      <c r="K939" s="45"/>
      <c r="L939" s="45"/>
      <c r="M939" s="45"/>
      <c r="N939" s="41"/>
    </row>
    <row r="940" spans="1:14" x14ac:dyDescent="0.2">
      <c r="A940" s="41"/>
      <c r="B940" s="26"/>
      <c r="C940" s="51"/>
      <c r="D940" s="47"/>
      <c r="E940" s="41"/>
      <c r="F940" s="50"/>
      <c r="G940" s="41"/>
      <c r="H940" s="41"/>
      <c r="I940" s="46"/>
      <c r="J940" s="92"/>
      <c r="K940" s="45"/>
      <c r="L940" s="45"/>
      <c r="M940" s="45"/>
      <c r="N940" s="41"/>
    </row>
    <row r="941" spans="1:14" x14ac:dyDescent="0.2">
      <c r="A941" s="41"/>
      <c r="B941" s="26"/>
      <c r="C941" s="51"/>
      <c r="D941" s="47"/>
      <c r="E941" s="41"/>
      <c r="F941" s="50"/>
      <c r="G941" s="41"/>
      <c r="H941" s="41"/>
      <c r="I941" s="46"/>
      <c r="J941" s="92"/>
      <c r="K941" s="45"/>
      <c r="L941" s="45"/>
      <c r="M941" s="45"/>
      <c r="N941" s="41"/>
    </row>
    <row r="942" spans="1:14" x14ac:dyDescent="0.2">
      <c r="A942" s="41"/>
      <c r="B942" s="26"/>
      <c r="C942" s="51"/>
      <c r="D942" s="47"/>
      <c r="E942" s="41"/>
      <c r="F942" s="50"/>
      <c r="G942" s="41"/>
      <c r="H942" s="41"/>
      <c r="I942" s="46"/>
      <c r="J942" s="92"/>
      <c r="K942" s="45"/>
      <c r="L942" s="45"/>
      <c r="M942" s="45"/>
      <c r="N942" s="41"/>
    </row>
    <row r="943" spans="1:14" x14ac:dyDescent="0.2">
      <c r="A943" s="41"/>
      <c r="B943" s="26"/>
      <c r="C943" s="51"/>
      <c r="D943" s="47"/>
      <c r="E943" s="41"/>
      <c r="F943" s="50"/>
      <c r="G943" s="41"/>
      <c r="H943" s="41"/>
      <c r="I943" s="46"/>
      <c r="J943" s="92"/>
      <c r="K943" s="45"/>
      <c r="L943" s="45"/>
      <c r="M943" s="45"/>
      <c r="N943" s="41"/>
    </row>
    <row r="944" spans="1:14" x14ac:dyDescent="0.2">
      <c r="A944" s="41"/>
      <c r="B944" s="26"/>
      <c r="C944" s="51"/>
      <c r="D944" s="47"/>
      <c r="E944" s="41"/>
      <c r="F944" s="50"/>
      <c r="G944" s="41"/>
      <c r="H944" s="41"/>
      <c r="I944" s="46"/>
      <c r="J944" s="92"/>
      <c r="K944" s="45"/>
      <c r="L944" s="45"/>
      <c r="M944" s="45"/>
      <c r="N944" s="41"/>
    </row>
    <row r="945" spans="1:14" x14ac:dyDescent="0.2">
      <c r="A945" s="41"/>
      <c r="B945" s="26"/>
      <c r="C945" s="51"/>
      <c r="D945" s="47"/>
      <c r="E945" s="41"/>
      <c r="F945" s="50"/>
      <c r="G945" s="41"/>
      <c r="H945" s="41"/>
      <c r="I945" s="46"/>
      <c r="J945" s="92"/>
      <c r="K945" s="45"/>
      <c r="L945" s="45"/>
      <c r="M945" s="45"/>
      <c r="N945" s="41"/>
    </row>
    <row r="946" spans="1:14" x14ac:dyDescent="0.2">
      <c r="A946" s="41"/>
      <c r="B946" s="26"/>
      <c r="C946" s="51"/>
      <c r="D946" s="47"/>
      <c r="E946" s="41"/>
      <c r="F946" s="50"/>
      <c r="G946" s="41"/>
      <c r="H946" s="41"/>
      <c r="I946" s="46"/>
      <c r="J946" s="92"/>
      <c r="K946" s="45"/>
      <c r="L946" s="45"/>
      <c r="M946" s="45"/>
      <c r="N946" s="41"/>
    </row>
    <row r="947" spans="1:14" x14ac:dyDescent="0.2">
      <c r="A947" s="41"/>
      <c r="B947" s="26"/>
      <c r="C947" s="51"/>
      <c r="D947" s="47"/>
      <c r="E947" s="41"/>
      <c r="F947" s="50"/>
      <c r="G947" s="41"/>
      <c r="H947" s="41"/>
      <c r="I947" s="46"/>
      <c r="J947" s="92"/>
      <c r="K947" s="45"/>
      <c r="L947" s="45"/>
      <c r="M947" s="45"/>
      <c r="N947" s="41"/>
    </row>
    <row r="948" spans="1:14" x14ac:dyDescent="0.2">
      <c r="A948" s="41"/>
      <c r="B948" s="26"/>
      <c r="C948" s="51"/>
      <c r="D948" s="47"/>
      <c r="E948" s="41"/>
      <c r="F948" s="50"/>
      <c r="G948" s="41"/>
      <c r="H948" s="41"/>
      <c r="I948" s="46"/>
      <c r="J948" s="92"/>
      <c r="K948" s="45"/>
      <c r="L948" s="45"/>
      <c r="M948" s="45"/>
      <c r="N948" s="41"/>
    </row>
    <row r="949" spans="1:14" x14ac:dyDescent="0.2">
      <c r="A949" s="41"/>
      <c r="B949" s="26"/>
      <c r="C949" s="51"/>
      <c r="D949" s="47"/>
      <c r="E949" s="41"/>
      <c r="F949" s="50"/>
      <c r="G949" s="41"/>
      <c r="H949" s="41"/>
      <c r="I949" s="46"/>
      <c r="J949" s="92"/>
      <c r="K949" s="45"/>
      <c r="L949" s="45"/>
      <c r="M949" s="45"/>
      <c r="N949" s="41"/>
    </row>
    <row r="950" spans="1:14" x14ac:dyDescent="0.2">
      <c r="A950" s="41"/>
      <c r="B950" s="26"/>
      <c r="C950" s="51"/>
      <c r="D950" s="47"/>
      <c r="E950" s="41"/>
      <c r="F950" s="50"/>
      <c r="G950" s="41"/>
      <c r="H950" s="41"/>
      <c r="I950" s="46"/>
      <c r="J950" s="92"/>
      <c r="K950" s="45"/>
      <c r="L950" s="45"/>
      <c r="M950" s="45"/>
      <c r="N950" s="41"/>
    </row>
    <row r="951" spans="1:14" x14ac:dyDescent="0.2">
      <c r="A951" s="41"/>
      <c r="B951" s="26"/>
      <c r="C951" s="51"/>
      <c r="D951" s="47"/>
      <c r="E951" s="41"/>
      <c r="F951" s="50"/>
      <c r="G951" s="41"/>
      <c r="H951" s="41"/>
      <c r="I951" s="46"/>
      <c r="J951" s="92"/>
      <c r="K951" s="45"/>
      <c r="L951" s="45"/>
      <c r="M951" s="45"/>
      <c r="N951" s="41"/>
    </row>
    <row r="952" spans="1:14" x14ac:dyDescent="0.2">
      <c r="A952" s="41"/>
      <c r="B952" s="26"/>
      <c r="C952" s="51"/>
      <c r="D952" s="47"/>
      <c r="E952" s="41"/>
      <c r="F952" s="50"/>
      <c r="G952" s="41"/>
      <c r="H952" s="41"/>
      <c r="I952" s="46"/>
      <c r="J952" s="92"/>
      <c r="K952" s="45"/>
      <c r="L952" s="45"/>
      <c r="M952" s="45"/>
      <c r="N952" s="41"/>
    </row>
    <row r="953" spans="1:14" x14ac:dyDescent="0.2">
      <c r="A953" s="41"/>
      <c r="B953" s="26"/>
      <c r="C953" s="51"/>
      <c r="D953" s="47"/>
      <c r="E953" s="41"/>
      <c r="F953" s="50"/>
      <c r="G953" s="41"/>
      <c r="H953" s="41"/>
      <c r="I953" s="46"/>
      <c r="J953" s="92"/>
      <c r="K953" s="45"/>
      <c r="L953" s="45"/>
      <c r="M953" s="45"/>
      <c r="N953" s="41"/>
    </row>
    <row r="954" spans="1:14" x14ac:dyDescent="0.2">
      <c r="A954" s="41"/>
      <c r="B954" s="26"/>
      <c r="C954" s="51"/>
      <c r="D954" s="47"/>
      <c r="E954" s="41"/>
      <c r="F954" s="50"/>
      <c r="G954" s="41"/>
      <c r="H954" s="41"/>
      <c r="I954" s="46"/>
      <c r="J954" s="92"/>
      <c r="K954" s="45"/>
      <c r="L954" s="45"/>
      <c r="M954" s="45"/>
      <c r="N954" s="41"/>
    </row>
    <row r="955" spans="1:14" x14ac:dyDescent="0.2">
      <c r="A955" s="41"/>
      <c r="B955" s="26"/>
      <c r="C955" s="51"/>
      <c r="D955" s="47"/>
      <c r="E955" s="41"/>
      <c r="F955" s="50"/>
      <c r="G955" s="41"/>
      <c r="H955" s="41"/>
      <c r="I955" s="46"/>
      <c r="J955" s="92"/>
      <c r="K955" s="45"/>
      <c r="L955" s="45"/>
      <c r="M955" s="45"/>
      <c r="N955" s="41"/>
    </row>
    <row r="956" spans="1:14" x14ac:dyDescent="0.2">
      <c r="A956" s="41"/>
      <c r="B956" s="26"/>
      <c r="C956" s="51"/>
      <c r="D956" s="47"/>
      <c r="E956" s="41"/>
      <c r="F956" s="50"/>
      <c r="G956" s="41"/>
      <c r="H956" s="41"/>
      <c r="I956" s="46"/>
      <c r="J956" s="92"/>
      <c r="K956" s="45"/>
      <c r="L956" s="45"/>
      <c r="M956" s="45"/>
      <c r="N956" s="41"/>
    </row>
    <row r="957" spans="1:14" x14ac:dyDescent="0.2">
      <c r="A957" s="41"/>
      <c r="B957" s="26"/>
      <c r="C957" s="51"/>
      <c r="D957" s="47"/>
      <c r="E957" s="41"/>
      <c r="F957" s="50"/>
      <c r="G957" s="41"/>
      <c r="H957" s="41"/>
      <c r="I957" s="46"/>
      <c r="J957" s="92"/>
      <c r="K957" s="45"/>
      <c r="L957" s="45"/>
      <c r="M957" s="45"/>
      <c r="N957" s="41"/>
    </row>
    <row r="958" spans="1:14" x14ac:dyDescent="0.2">
      <c r="A958" s="41"/>
      <c r="B958" s="26"/>
      <c r="C958" s="51"/>
      <c r="D958" s="47"/>
      <c r="E958" s="41"/>
      <c r="F958" s="50"/>
      <c r="G958" s="41"/>
      <c r="H958" s="41"/>
      <c r="I958" s="46"/>
      <c r="J958" s="92"/>
      <c r="K958" s="45"/>
      <c r="L958" s="45"/>
      <c r="M958" s="45"/>
      <c r="N958" s="41"/>
    </row>
    <row r="959" spans="1:14" x14ac:dyDescent="0.2">
      <c r="A959" s="41"/>
      <c r="B959" s="26"/>
      <c r="C959" s="51"/>
      <c r="D959" s="47"/>
      <c r="E959" s="41"/>
      <c r="F959" s="50"/>
      <c r="G959" s="41"/>
      <c r="H959" s="41"/>
      <c r="I959" s="46"/>
      <c r="J959" s="92"/>
      <c r="K959" s="45"/>
      <c r="L959" s="45"/>
      <c r="M959" s="45"/>
      <c r="N959" s="41"/>
    </row>
    <row r="960" spans="1:14" x14ac:dyDescent="0.2">
      <c r="A960" s="41"/>
      <c r="B960" s="26"/>
      <c r="C960" s="51"/>
      <c r="D960" s="47"/>
      <c r="E960" s="41"/>
      <c r="F960" s="50"/>
      <c r="G960" s="41"/>
      <c r="H960" s="41"/>
      <c r="I960" s="46"/>
      <c r="J960" s="92"/>
      <c r="K960" s="45"/>
      <c r="L960" s="45"/>
      <c r="M960" s="45"/>
      <c r="N960" s="41"/>
    </row>
    <row r="961" spans="1:14" x14ac:dyDescent="0.2">
      <c r="A961" s="41"/>
      <c r="B961" s="26"/>
      <c r="C961" s="51"/>
      <c r="D961" s="47"/>
      <c r="E961" s="41"/>
      <c r="F961" s="50"/>
      <c r="G961" s="41"/>
      <c r="H961" s="41"/>
      <c r="I961" s="46"/>
      <c r="J961" s="92"/>
      <c r="K961" s="45"/>
      <c r="L961" s="45"/>
      <c r="M961" s="45"/>
      <c r="N961" s="41"/>
    </row>
    <row r="962" spans="1:14" x14ac:dyDescent="0.2">
      <c r="A962" s="41"/>
      <c r="B962" s="26"/>
      <c r="C962" s="51"/>
      <c r="D962" s="47"/>
      <c r="E962" s="41"/>
      <c r="F962" s="50"/>
      <c r="G962" s="41"/>
      <c r="H962" s="41"/>
      <c r="I962" s="46"/>
      <c r="J962" s="92"/>
      <c r="K962" s="45"/>
      <c r="L962" s="45"/>
      <c r="M962" s="45"/>
      <c r="N962" s="41"/>
    </row>
    <row r="963" spans="1:14" x14ac:dyDescent="0.2">
      <c r="A963" s="41"/>
      <c r="B963" s="26"/>
      <c r="C963" s="51"/>
      <c r="D963" s="47"/>
      <c r="E963" s="41"/>
      <c r="F963" s="50"/>
      <c r="G963" s="41"/>
      <c r="H963" s="41"/>
      <c r="I963" s="46"/>
      <c r="J963" s="92"/>
      <c r="K963" s="45"/>
      <c r="L963" s="45"/>
      <c r="M963" s="45"/>
      <c r="N963" s="41"/>
    </row>
    <row r="964" spans="1:14" x14ac:dyDescent="0.2">
      <c r="A964" s="41"/>
      <c r="B964" s="26"/>
      <c r="C964" s="51"/>
      <c r="D964" s="47"/>
      <c r="E964" s="41"/>
      <c r="F964" s="50"/>
      <c r="G964" s="41"/>
      <c r="H964" s="41"/>
      <c r="I964" s="46"/>
      <c r="J964" s="92"/>
      <c r="K964" s="45"/>
      <c r="L964" s="45"/>
      <c r="M964" s="45"/>
      <c r="N964" s="41"/>
    </row>
    <row r="965" spans="1:14" x14ac:dyDescent="0.2">
      <c r="A965" s="41"/>
      <c r="B965" s="26"/>
      <c r="C965" s="51"/>
      <c r="D965" s="47"/>
      <c r="E965" s="41"/>
      <c r="F965" s="50"/>
      <c r="G965" s="41"/>
      <c r="H965" s="41"/>
      <c r="I965" s="46"/>
      <c r="J965" s="92"/>
      <c r="K965" s="45"/>
      <c r="L965" s="45"/>
      <c r="M965" s="45"/>
      <c r="N965" s="41"/>
    </row>
    <row r="966" spans="1:14" x14ac:dyDescent="0.2">
      <c r="A966" s="41"/>
      <c r="B966" s="26"/>
      <c r="C966" s="51"/>
      <c r="D966" s="47"/>
      <c r="E966" s="41"/>
      <c r="F966" s="50"/>
      <c r="G966" s="41"/>
      <c r="H966" s="41"/>
      <c r="I966" s="46"/>
      <c r="J966" s="92"/>
      <c r="K966" s="45"/>
      <c r="L966" s="45"/>
      <c r="M966" s="45"/>
      <c r="N966" s="41"/>
    </row>
    <row r="967" spans="1:14" x14ac:dyDescent="0.2">
      <c r="A967" s="41"/>
      <c r="B967" s="26"/>
      <c r="C967" s="51"/>
      <c r="D967" s="47"/>
      <c r="E967" s="41"/>
      <c r="F967" s="50"/>
      <c r="G967" s="41"/>
      <c r="H967" s="41"/>
      <c r="I967" s="46"/>
      <c r="J967" s="92"/>
      <c r="K967" s="45"/>
      <c r="L967" s="45"/>
      <c r="M967" s="45"/>
      <c r="N967" s="41"/>
    </row>
    <row r="968" spans="1:14" x14ac:dyDescent="0.2">
      <c r="A968" s="41"/>
      <c r="B968" s="26"/>
      <c r="C968" s="51"/>
      <c r="D968" s="47"/>
      <c r="E968" s="41"/>
      <c r="F968" s="50"/>
      <c r="G968" s="41"/>
      <c r="H968" s="41"/>
      <c r="I968" s="46"/>
      <c r="J968" s="92"/>
      <c r="K968" s="45"/>
      <c r="L968" s="45"/>
      <c r="M968" s="45"/>
      <c r="N968" s="41"/>
    </row>
    <row r="969" spans="1:14" x14ac:dyDescent="0.2">
      <c r="A969" s="41"/>
      <c r="B969" s="26"/>
      <c r="C969" s="51"/>
      <c r="D969" s="47"/>
      <c r="E969" s="41"/>
      <c r="F969" s="50"/>
      <c r="G969" s="41"/>
      <c r="H969" s="41"/>
      <c r="I969" s="46"/>
      <c r="J969" s="92"/>
      <c r="K969" s="45"/>
      <c r="L969" s="45"/>
      <c r="M969" s="45"/>
      <c r="N969" s="41"/>
    </row>
    <row r="970" spans="1:14" x14ac:dyDescent="0.2">
      <c r="A970" s="41"/>
      <c r="B970" s="26"/>
      <c r="C970" s="51"/>
      <c r="D970" s="47"/>
      <c r="E970" s="41"/>
      <c r="F970" s="50"/>
      <c r="G970" s="41"/>
      <c r="H970" s="41"/>
      <c r="I970" s="46"/>
      <c r="J970" s="92"/>
      <c r="K970" s="45"/>
      <c r="L970" s="45"/>
      <c r="M970" s="45"/>
      <c r="N970" s="41"/>
    </row>
    <row r="971" spans="1:14" x14ac:dyDescent="0.2">
      <c r="A971" s="41"/>
      <c r="B971" s="26"/>
      <c r="C971" s="51"/>
      <c r="D971" s="47"/>
      <c r="E971" s="41"/>
      <c r="F971" s="50"/>
      <c r="G971" s="41"/>
      <c r="H971" s="41"/>
      <c r="I971" s="46"/>
      <c r="J971" s="92"/>
      <c r="K971" s="45"/>
      <c r="L971" s="45"/>
      <c r="M971" s="45"/>
      <c r="N971" s="41"/>
    </row>
    <row r="972" spans="1:14" x14ac:dyDescent="0.2">
      <c r="A972" s="41"/>
      <c r="B972" s="26"/>
      <c r="C972" s="51"/>
      <c r="D972" s="47"/>
      <c r="E972" s="41"/>
      <c r="F972" s="50"/>
      <c r="G972" s="41"/>
      <c r="H972" s="41"/>
      <c r="I972" s="46"/>
      <c r="J972" s="92"/>
      <c r="K972" s="45"/>
      <c r="L972" s="45"/>
      <c r="M972" s="45"/>
      <c r="N972" s="41"/>
    </row>
    <row r="973" spans="1:14" x14ac:dyDescent="0.2">
      <c r="A973" s="41"/>
      <c r="B973" s="26"/>
      <c r="C973" s="51"/>
      <c r="D973" s="47"/>
      <c r="E973" s="41"/>
      <c r="F973" s="50"/>
      <c r="G973" s="41"/>
      <c r="H973" s="41"/>
      <c r="I973" s="46"/>
      <c r="J973" s="92"/>
      <c r="K973" s="45"/>
      <c r="L973" s="45"/>
      <c r="M973" s="45"/>
      <c r="N973" s="41"/>
    </row>
    <row r="974" spans="1:14" x14ac:dyDescent="0.2">
      <c r="A974" s="41"/>
      <c r="B974" s="26"/>
      <c r="C974" s="51"/>
      <c r="D974" s="47"/>
      <c r="E974" s="41"/>
      <c r="F974" s="50"/>
      <c r="G974" s="41"/>
      <c r="H974" s="41"/>
      <c r="I974" s="46"/>
      <c r="J974" s="92"/>
      <c r="K974" s="45"/>
      <c r="L974" s="45"/>
      <c r="M974" s="45"/>
      <c r="N974" s="41"/>
    </row>
    <row r="975" spans="1:14" x14ac:dyDescent="0.2">
      <c r="A975" s="41"/>
      <c r="B975" s="26"/>
      <c r="C975" s="51"/>
      <c r="D975" s="47"/>
      <c r="E975" s="41"/>
      <c r="F975" s="50"/>
      <c r="G975" s="41"/>
      <c r="H975" s="41"/>
      <c r="I975" s="46"/>
      <c r="J975" s="92"/>
      <c r="K975" s="45"/>
      <c r="L975" s="45"/>
      <c r="M975" s="45"/>
      <c r="N975" s="41"/>
    </row>
    <row r="976" spans="1:14" x14ac:dyDescent="0.2">
      <c r="A976" s="41"/>
      <c r="B976" s="26"/>
      <c r="C976" s="51"/>
      <c r="D976" s="47"/>
      <c r="E976" s="41"/>
      <c r="F976" s="50"/>
      <c r="G976" s="41"/>
      <c r="H976" s="41"/>
      <c r="I976" s="46"/>
      <c r="J976" s="92"/>
      <c r="K976" s="45"/>
      <c r="L976" s="45"/>
      <c r="M976" s="45"/>
      <c r="N976" s="41"/>
    </row>
    <row r="977" spans="1:14" x14ac:dyDescent="0.2">
      <c r="A977" s="41"/>
      <c r="B977" s="26"/>
      <c r="C977" s="51"/>
      <c r="D977" s="47"/>
      <c r="E977" s="41"/>
      <c r="F977" s="50"/>
      <c r="G977" s="41"/>
      <c r="H977" s="41"/>
      <c r="I977" s="46"/>
      <c r="J977" s="92"/>
      <c r="K977" s="45"/>
      <c r="L977" s="45"/>
      <c r="M977" s="45"/>
      <c r="N977" s="41"/>
    </row>
    <row r="978" spans="1:14" x14ac:dyDescent="0.2">
      <c r="A978" s="41"/>
      <c r="B978" s="26"/>
      <c r="C978" s="51"/>
      <c r="D978" s="47"/>
      <c r="E978" s="41"/>
      <c r="F978" s="50"/>
      <c r="G978" s="41"/>
      <c r="H978" s="41"/>
      <c r="I978" s="46"/>
      <c r="J978" s="92"/>
      <c r="K978" s="45"/>
      <c r="L978" s="45"/>
      <c r="M978" s="45"/>
      <c r="N978" s="41"/>
    </row>
    <row r="979" spans="1:14" x14ac:dyDescent="0.2">
      <c r="A979" s="41"/>
      <c r="B979" s="26"/>
      <c r="C979" s="51"/>
      <c r="D979" s="47"/>
      <c r="E979" s="41"/>
      <c r="F979" s="50"/>
      <c r="G979" s="41"/>
      <c r="H979" s="41"/>
      <c r="I979" s="46"/>
      <c r="J979" s="92"/>
      <c r="K979" s="45"/>
      <c r="L979" s="45"/>
      <c r="M979" s="45"/>
      <c r="N979" s="41"/>
    </row>
    <row r="980" spans="1:14" x14ac:dyDescent="0.2">
      <c r="A980" s="41"/>
      <c r="B980" s="26"/>
      <c r="C980" s="51"/>
      <c r="D980" s="47"/>
      <c r="E980" s="41"/>
      <c r="F980" s="50"/>
      <c r="G980" s="41"/>
      <c r="H980" s="41"/>
      <c r="I980" s="46"/>
      <c r="J980" s="92"/>
      <c r="K980" s="45"/>
      <c r="L980" s="45"/>
      <c r="M980" s="45"/>
      <c r="N980" s="41"/>
    </row>
    <row r="981" spans="1:14" x14ac:dyDescent="0.2">
      <c r="A981" s="41"/>
      <c r="B981" s="26"/>
      <c r="C981" s="51"/>
      <c r="D981" s="47"/>
      <c r="E981" s="41"/>
      <c r="F981" s="50"/>
      <c r="G981" s="41"/>
      <c r="H981" s="41"/>
      <c r="I981" s="46"/>
      <c r="J981" s="92"/>
      <c r="K981" s="45"/>
      <c r="L981" s="45"/>
      <c r="M981" s="45"/>
      <c r="N981" s="41"/>
    </row>
    <row r="982" spans="1:14" x14ac:dyDescent="0.2">
      <c r="A982" s="41"/>
      <c r="B982" s="26"/>
      <c r="C982" s="51"/>
      <c r="D982" s="47"/>
      <c r="E982" s="41"/>
      <c r="F982" s="50"/>
      <c r="G982" s="41"/>
      <c r="H982" s="41"/>
      <c r="I982" s="46"/>
      <c r="J982" s="92"/>
      <c r="K982" s="45"/>
      <c r="L982" s="45"/>
      <c r="M982" s="45"/>
      <c r="N982" s="41"/>
    </row>
    <row r="983" spans="1:14" x14ac:dyDescent="0.2">
      <c r="A983" s="41"/>
      <c r="B983" s="26"/>
      <c r="C983" s="51"/>
      <c r="D983" s="47"/>
      <c r="E983" s="41"/>
      <c r="F983" s="50"/>
      <c r="G983" s="41"/>
      <c r="H983" s="41"/>
      <c r="I983" s="46"/>
      <c r="J983" s="92"/>
      <c r="K983" s="45"/>
      <c r="L983" s="45"/>
      <c r="M983" s="45"/>
      <c r="N983" s="41"/>
    </row>
    <row r="984" spans="1:14" x14ac:dyDescent="0.2">
      <c r="A984" s="41"/>
      <c r="B984" s="26"/>
      <c r="C984" s="51"/>
      <c r="D984" s="47"/>
      <c r="E984" s="41"/>
      <c r="F984" s="50"/>
      <c r="G984" s="41"/>
      <c r="H984" s="41"/>
      <c r="I984" s="46"/>
      <c r="J984" s="92"/>
      <c r="K984" s="45"/>
      <c r="L984" s="45"/>
      <c r="M984" s="45"/>
      <c r="N984" s="41"/>
    </row>
    <row r="985" spans="1:14" x14ac:dyDescent="0.2">
      <c r="A985" s="41"/>
      <c r="B985" s="26"/>
      <c r="C985" s="51"/>
      <c r="D985" s="47"/>
      <c r="E985" s="41"/>
      <c r="F985" s="50"/>
      <c r="G985" s="41"/>
      <c r="H985" s="41"/>
      <c r="I985" s="46"/>
      <c r="J985" s="92"/>
      <c r="K985" s="45"/>
      <c r="L985" s="45"/>
      <c r="M985" s="45"/>
      <c r="N985" s="41"/>
    </row>
    <row r="986" spans="1:14" x14ac:dyDescent="0.2">
      <c r="A986" s="41"/>
      <c r="B986" s="26"/>
      <c r="C986" s="51"/>
      <c r="D986" s="47"/>
      <c r="E986" s="41"/>
      <c r="F986" s="50"/>
      <c r="G986" s="41"/>
      <c r="H986" s="41"/>
      <c r="I986" s="46"/>
      <c r="J986" s="92"/>
      <c r="K986" s="45"/>
      <c r="L986" s="45"/>
      <c r="M986" s="45"/>
      <c r="N986" s="41"/>
    </row>
    <row r="987" spans="1:14" x14ac:dyDescent="0.2">
      <c r="A987" s="41"/>
      <c r="B987" s="26"/>
      <c r="C987" s="51"/>
      <c r="D987" s="47"/>
      <c r="E987" s="41"/>
      <c r="F987" s="50"/>
      <c r="G987" s="41"/>
      <c r="H987" s="41"/>
      <c r="I987" s="46"/>
      <c r="J987" s="92"/>
      <c r="K987" s="45"/>
      <c r="L987" s="45"/>
      <c r="M987" s="45"/>
      <c r="N987" s="41"/>
    </row>
    <row r="988" spans="1:14" x14ac:dyDescent="0.2">
      <c r="A988" s="41"/>
      <c r="B988" s="26"/>
      <c r="C988" s="51"/>
      <c r="D988" s="47"/>
      <c r="E988" s="41"/>
      <c r="F988" s="50"/>
      <c r="G988" s="41"/>
      <c r="H988" s="41"/>
      <c r="I988" s="46"/>
      <c r="J988" s="92"/>
      <c r="K988" s="45"/>
      <c r="L988" s="45"/>
      <c r="M988" s="45"/>
      <c r="N988" s="41"/>
    </row>
    <row r="989" spans="1:14" x14ac:dyDescent="0.2">
      <c r="A989" s="41"/>
      <c r="B989" s="26"/>
      <c r="C989" s="51"/>
      <c r="D989" s="47"/>
      <c r="E989" s="41"/>
      <c r="F989" s="50"/>
      <c r="G989" s="41"/>
      <c r="H989" s="41"/>
      <c r="I989" s="46"/>
      <c r="J989" s="92"/>
      <c r="K989" s="45"/>
      <c r="L989" s="45"/>
      <c r="M989" s="45"/>
      <c r="N989" s="41"/>
    </row>
    <row r="990" spans="1:14" x14ac:dyDescent="0.2">
      <c r="A990" s="41"/>
      <c r="B990" s="26"/>
      <c r="C990" s="51"/>
      <c r="D990" s="47"/>
      <c r="E990" s="41"/>
      <c r="F990" s="50"/>
      <c r="G990" s="41"/>
      <c r="H990" s="41"/>
      <c r="I990" s="46"/>
      <c r="J990" s="92"/>
      <c r="K990" s="45"/>
      <c r="L990" s="45"/>
      <c r="M990" s="45"/>
      <c r="N990" s="41"/>
    </row>
    <row r="991" spans="1:14" x14ac:dyDescent="0.2">
      <c r="A991" s="41"/>
      <c r="B991" s="26"/>
      <c r="C991" s="51"/>
      <c r="D991" s="47"/>
      <c r="E991" s="41"/>
      <c r="F991" s="50"/>
      <c r="G991" s="41"/>
      <c r="H991" s="41"/>
      <c r="I991" s="46"/>
      <c r="J991" s="92"/>
      <c r="K991" s="45"/>
      <c r="L991" s="45"/>
      <c r="M991" s="45"/>
      <c r="N991" s="41"/>
    </row>
    <row r="992" spans="1:14" x14ac:dyDescent="0.2">
      <c r="A992" s="41"/>
      <c r="B992" s="26"/>
      <c r="C992" s="51"/>
      <c r="D992" s="47"/>
      <c r="E992" s="41"/>
      <c r="F992" s="50"/>
      <c r="G992" s="41"/>
      <c r="H992" s="41"/>
      <c r="I992" s="46"/>
      <c r="J992" s="92"/>
      <c r="K992" s="45"/>
      <c r="L992" s="45"/>
      <c r="M992" s="45"/>
      <c r="N992" s="41"/>
    </row>
    <row r="993" spans="1:14" x14ac:dyDescent="0.2">
      <c r="A993" s="41"/>
      <c r="B993" s="26"/>
      <c r="C993" s="51"/>
      <c r="D993" s="47"/>
      <c r="E993" s="41"/>
      <c r="F993" s="50"/>
      <c r="G993" s="41"/>
      <c r="H993" s="41"/>
      <c r="I993" s="46"/>
      <c r="J993" s="92"/>
      <c r="K993" s="45"/>
      <c r="L993" s="45"/>
      <c r="M993" s="45"/>
      <c r="N993" s="41"/>
    </row>
    <row r="994" spans="1:14" x14ac:dyDescent="0.2">
      <c r="A994" s="41"/>
      <c r="B994" s="26"/>
      <c r="C994" s="51"/>
      <c r="D994" s="47"/>
      <c r="E994" s="41"/>
      <c r="F994" s="50"/>
      <c r="G994" s="41"/>
      <c r="H994" s="41"/>
      <c r="I994" s="46"/>
      <c r="J994" s="92"/>
      <c r="K994" s="45"/>
      <c r="L994" s="45"/>
      <c r="M994" s="45"/>
      <c r="N994" s="41"/>
    </row>
    <row r="995" spans="1:14" x14ac:dyDescent="0.2">
      <c r="A995" s="41"/>
      <c r="B995" s="26"/>
      <c r="C995" s="51"/>
      <c r="D995" s="47"/>
      <c r="E995" s="41"/>
      <c r="F995" s="50"/>
      <c r="G995" s="41"/>
      <c r="H995" s="41"/>
      <c r="I995" s="46"/>
      <c r="J995" s="92"/>
      <c r="K995" s="45"/>
      <c r="L995" s="45"/>
      <c r="M995" s="45"/>
      <c r="N995" s="41"/>
    </row>
    <row r="996" spans="1:14" x14ac:dyDescent="0.2">
      <c r="A996" s="41"/>
      <c r="B996" s="26"/>
      <c r="C996" s="51"/>
      <c r="D996" s="47"/>
      <c r="E996" s="41"/>
      <c r="F996" s="50"/>
      <c r="G996" s="41"/>
      <c r="H996" s="41"/>
      <c r="I996" s="46"/>
      <c r="J996" s="92"/>
      <c r="K996" s="45"/>
      <c r="L996" s="45"/>
      <c r="M996" s="45"/>
      <c r="N996" s="41"/>
    </row>
    <row r="997" spans="1:14" x14ac:dyDescent="0.2">
      <c r="A997" s="41"/>
      <c r="B997" s="26"/>
      <c r="C997" s="51"/>
      <c r="D997" s="47"/>
      <c r="E997" s="41"/>
      <c r="F997" s="50"/>
      <c r="G997" s="41"/>
      <c r="H997" s="41"/>
      <c r="I997" s="46"/>
      <c r="J997" s="92"/>
      <c r="K997" s="45"/>
      <c r="L997" s="45"/>
      <c r="M997" s="45"/>
      <c r="N997" s="41"/>
    </row>
    <row r="998" spans="1:14" x14ac:dyDescent="0.2">
      <c r="A998" s="41"/>
      <c r="B998" s="26"/>
      <c r="C998" s="51"/>
      <c r="D998" s="47"/>
      <c r="E998" s="41"/>
      <c r="F998" s="50"/>
      <c r="G998" s="41"/>
      <c r="H998" s="41"/>
      <c r="I998" s="46"/>
      <c r="J998" s="92"/>
      <c r="K998" s="45"/>
      <c r="L998" s="45"/>
      <c r="M998" s="45"/>
      <c r="N998" s="41"/>
    </row>
    <row r="999" spans="1:14" x14ac:dyDescent="0.2">
      <c r="A999" s="41"/>
      <c r="B999" s="26"/>
      <c r="C999" s="51"/>
      <c r="D999" s="47"/>
      <c r="E999" s="41"/>
      <c r="F999" s="50"/>
      <c r="G999" s="41"/>
      <c r="H999" s="41"/>
      <c r="I999" s="46"/>
      <c r="J999" s="92"/>
      <c r="K999" s="45"/>
      <c r="L999" s="45"/>
      <c r="M999" s="45"/>
      <c r="N999" s="41"/>
    </row>
    <row r="1000" spans="1:14" x14ac:dyDescent="0.2">
      <c r="A1000" s="41"/>
      <c r="B1000" s="26"/>
      <c r="C1000" s="51"/>
      <c r="D1000" s="47"/>
      <c r="E1000" s="41"/>
      <c r="F1000" s="50"/>
      <c r="G1000" s="41"/>
      <c r="H1000" s="41"/>
      <c r="I1000" s="46"/>
      <c r="J1000" s="92"/>
      <c r="K1000" s="45"/>
      <c r="L1000" s="45"/>
      <c r="M1000" s="45"/>
      <c r="N1000" s="41"/>
    </row>
    <row r="1001" spans="1:14" x14ac:dyDescent="0.2">
      <c r="A1001" s="41"/>
      <c r="B1001" s="26"/>
      <c r="C1001" s="51"/>
      <c r="D1001" s="47"/>
      <c r="E1001" s="41"/>
      <c r="F1001" s="50"/>
      <c r="G1001" s="41"/>
      <c r="H1001" s="41"/>
      <c r="I1001" s="46"/>
      <c r="J1001" s="92"/>
      <c r="K1001" s="45"/>
      <c r="L1001" s="45"/>
      <c r="M1001" s="45"/>
      <c r="N1001" s="41"/>
    </row>
    <row r="1002" spans="1:14" x14ac:dyDescent="0.2">
      <c r="A1002" s="41"/>
      <c r="B1002" s="26"/>
      <c r="C1002" s="51"/>
      <c r="D1002" s="47"/>
      <c r="E1002" s="41"/>
      <c r="F1002" s="50"/>
      <c r="G1002" s="41"/>
      <c r="H1002" s="41"/>
      <c r="I1002" s="46"/>
      <c r="J1002" s="92"/>
      <c r="K1002" s="45"/>
      <c r="L1002" s="45"/>
      <c r="M1002" s="45"/>
      <c r="N1002" s="41"/>
    </row>
    <row r="1003" spans="1:14" x14ac:dyDescent="0.2">
      <c r="A1003" s="41"/>
      <c r="B1003" s="26"/>
      <c r="C1003" s="51"/>
      <c r="D1003" s="47"/>
      <c r="E1003" s="41"/>
      <c r="F1003" s="50"/>
      <c r="G1003" s="41"/>
      <c r="H1003" s="41"/>
      <c r="I1003" s="46"/>
      <c r="J1003" s="92"/>
      <c r="K1003" s="45"/>
      <c r="L1003" s="45"/>
      <c r="M1003" s="45"/>
      <c r="N1003" s="41"/>
    </row>
    <row r="1004" spans="1:14" x14ac:dyDescent="0.2">
      <c r="A1004" s="41"/>
      <c r="B1004" s="26"/>
      <c r="C1004" s="51"/>
      <c r="D1004" s="47"/>
      <c r="E1004" s="41"/>
      <c r="F1004" s="50"/>
      <c r="G1004" s="41"/>
      <c r="H1004" s="41"/>
      <c r="I1004" s="46"/>
      <c r="J1004" s="92"/>
      <c r="K1004" s="45"/>
      <c r="L1004" s="45"/>
      <c r="M1004" s="45"/>
      <c r="N1004" s="41"/>
    </row>
    <row r="1005" spans="1:14" x14ac:dyDescent="0.2">
      <c r="A1005" s="41"/>
      <c r="B1005" s="26"/>
      <c r="C1005" s="51"/>
      <c r="D1005" s="47"/>
      <c r="E1005" s="41"/>
      <c r="F1005" s="50"/>
      <c r="G1005" s="41"/>
      <c r="H1005" s="41"/>
      <c r="I1005" s="46"/>
      <c r="J1005" s="92"/>
      <c r="K1005" s="45"/>
      <c r="L1005" s="45"/>
      <c r="M1005" s="45"/>
      <c r="N1005" s="41"/>
    </row>
    <row r="1006" spans="1:14" x14ac:dyDescent="0.2">
      <c r="A1006" s="41"/>
      <c r="B1006" s="26"/>
      <c r="C1006" s="51"/>
      <c r="D1006" s="47"/>
      <c r="E1006" s="41"/>
      <c r="F1006" s="50"/>
      <c r="G1006" s="41"/>
      <c r="H1006" s="41"/>
      <c r="I1006" s="46"/>
      <c r="J1006" s="92"/>
      <c r="K1006" s="45"/>
      <c r="L1006" s="45"/>
      <c r="M1006" s="45"/>
      <c r="N1006" s="41"/>
    </row>
    <row r="1007" spans="1:14" x14ac:dyDescent="0.2">
      <c r="A1007" s="41"/>
      <c r="B1007" s="26"/>
      <c r="C1007" s="51"/>
      <c r="D1007" s="47"/>
      <c r="E1007" s="41"/>
      <c r="F1007" s="50"/>
      <c r="G1007" s="41"/>
      <c r="H1007" s="41"/>
      <c r="I1007" s="46"/>
      <c r="J1007" s="92"/>
      <c r="K1007" s="45"/>
      <c r="L1007" s="45"/>
      <c r="M1007" s="45"/>
      <c r="N1007" s="41"/>
    </row>
    <row r="1008" spans="1:14" x14ac:dyDescent="0.2">
      <c r="A1008" s="41"/>
      <c r="B1008" s="26"/>
      <c r="C1008" s="51"/>
      <c r="D1008" s="47"/>
      <c r="E1008" s="41"/>
      <c r="F1008" s="50"/>
      <c r="G1008" s="41"/>
      <c r="H1008" s="41"/>
      <c r="I1008" s="46"/>
      <c r="J1008" s="92"/>
      <c r="K1008" s="45"/>
      <c r="L1008" s="45"/>
      <c r="M1008" s="45"/>
      <c r="N1008" s="41"/>
    </row>
    <row r="1009" spans="1:14" x14ac:dyDescent="0.2">
      <c r="A1009" s="41"/>
      <c r="B1009" s="26"/>
      <c r="C1009" s="51"/>
      <c r="D1009" s="47"/>
      <c r="E1009" s="41"/>
      <c r="F1009" s="50"/>
      <c r="G1009" s="41"/>
      <c r="H1009" s="41"/>
      <c r="I1009" s="46"/>
      <c r="J1009" s="92"/>
      <c r="K1009" s="45"/>
      <c r="L1009" s="45"/>
      <c r="M1009" s="45"/>
      <c r="N1009" s="41"/>
    </row>
    <row r="1010" spans="1:14" x14ac:dyDescent="0.2">
      <c r="A1010" s="41"/>
      <c r="B1010" s="26"/>
      <c r="C1010" s="51"/>
      <c r="D1010" s="47"/>
      <c r="E1010" s="41"/>
      <c r="F1010" s="50"/>
      <c r="G1010" s="41"/>
      <c r="H1010" s="41"/>
      <c r="I1010" s="46"/>
      <c r="J1010" s="92"/>
      <c r="K1010" s="45"/>
      <c r="L1010" s="45"/>
      <c r="M1010" s="45"/>
      <c r="N1010" s="41"/>
    </row>
    <row r="1011" spans="1:14" x14ac:dyDescent="0.2">
      <c r="A1011" s="41"/>
      <c r="B1011" s="26"/>
      <c r="C1011" s="51"/>
      <c r="D1011" s="47"/>
      <c r="E1011" s="41"/>
      <c r="F1011" s="50"/>
      <c r="G1011" s="41"/>
      <c r="H1011" s="41"/>
      <c r="I1011" s="46"/>
      <c r="J1011" s="92"/>
      <c r="K1011" s="45"/>
      <c r="L1011" s="45"/>
      <c r="M1011" s="45"/>
      <c r="N1011" s="41"/>
    </row>
    <row r="1012" spans="1:14" x14ac:dyDescent="0.2">
      <c r="A1012" s="41"/>
      <c r="B1012" s="26"/>
      <c r="C1012" s="51"/>
      <c r="D1012" s="47"/>
      <c r="E1012" s="41"/>
      <c r="F1012" s="50"/>
      <c r="G1012" s="41"/>
      <c r="H1012" s="41"/>
      <c r="I1012" s="46"/>
      <c r="J1012" s="92"/>
      <c r="K1012" s="45"/>
      <c r="L1012" s="45"/>
      <c r="M1012" s="45"/>
      <c r="N1012" s="41"/>
    </row>
    <row r="1013" spans="1:14" x14ac:dyDescent="0.2">
      <c r="A1013" s="41"/>
      <c r="B1013" s="26"/>
      <c r="C1013" s="51"/>
      <c r="D1013" s="47"/>
      <c r="E1013" s="41"/>
      <c r="F1013" s="50"/>
      <c r="G1013" s="41"/>
      <c r="H1013" s="41"/>
      <c r="I1013" s="46"/>
      <c r="J1013" s="92"/>
      <c r="K1013" s="45"/>
      <c r="L1013" s="45"/>
      <c r="M1013" s="45"/>
      <c r="N1013" s="41"/>
    </row>
    <row r="1014" spans="1:14" x14ac:dyDescent="0.2">
      <c r="A1014" s="41"/>
      <c r="B1014" s="26"/>
      <c r="C1014" s="51"/>
      <c r="D1014" s="47"/>
      <c r="E1014" s="41"/>
      <c r="F1014" s="50"/>
      <c r="G1014" s="41"/>
      <c r="H1014" s="41"/>
      <c r="I1014" s="46"/>
      <c r="J1014" s="92"/>
      <c r="K1014" s="45"/>
      <c r="L1014" s="45"/>
      <c r="M1014" s="45"/>
      <c r="N1014" s="41"/>
    </row>
    <row r="1015" spans="1:14" x14ac:dyDescent="0.2">
      <c r="A1015" s="41"/>
      <c r="B1015" s="26"/>
      <c r="C1015" s="51"/>
      <c r="D1015" s="47"/>
      <c r="E1015" s="41"/>
      <c r="F1015" s="50"/>
      <c r="G1015" s="41"/>
      <c r="H1015" s="41"/>
      <c r="I1015" s="46"/>
      <c r="J1015" s="92"/>
      <c r="K1015" s="45"/>
      <c r="L1015" s="45"/>
      <c r="M1015" s="45"/>
      <c r="N1015" s="41"/>
    </row>
    <row r="1016" spans="1:14" x14ac:dyDescent="0.2">
      <c r="A1016" s="41"/>
      <c r="B1016" s="26"/>
      <c r="C1016" s="51"/>
      <c r="D1016" s="47"/>
      <c r="E1016" s="41"/>
      <c r="F1016" s="50"/>
      <c r="G1016" s="41"/>
      <c r="H1016" s="41"/>
      <c r="I1016" s="46"/>
      <c r="J1016" s="92"/>
      <c r="K1016" s="45"/>
      <c r="L1016" s="45"/>
      <c r="M1016" s="45"/>
      <c r="N1016" s="41"/>
    </row>
    <row r="1017" spans="1:14" x14ac:dyDescent="0.2">
      <c r="A1017" s="41"/>
      <c r="B1017" s="26"/>
      <c r="C1017" s="51"/>
      <c r="D1017" s="47"/>
      <c r="E1017" s="41"/>
      <c r="F1017" s="50"/>
      <c r="G1017" s="41"/>
      <c r="H1017" s="41"/>
      <c r="I1017" s="46"/>
      <c r="J1017" s="92"/>
      <c r="K1017" s="45"/>
      <c r="L1017" s="45"/>
      <c r="M1017" s="45"/>
      <c r="N1017" s="41"/>
    </row>
    <row r="1018" spans="1:14" x14ac:dyDescent="0.2">
      <c r="A1018" s="41"/>
      <c r="B1018" s="26"/>
      <c r="C1018" s="51"/>
      <c r="D1018" s="47"/>
      <c r="E1018" s="41"/>
      <c r="F1018" s="50"/>
      <c r="G1018" s="41"/>
      <c r="H1018" s="41"/>
      <c r="I1018" s="46"/>
      <c r="J1018" s="92"/>
      <c r="K1018" s="45"/>
      <c r="L1018" s="45"/>
      <c r="M1018" s="45"/>
      <c r="N1018" s="41"/>
    </row>
    <row r="1019" spans="1:14" x14ac:dyDescent="0.2">
      <c r="A1019" s="41"/>
      <c r="B1019" s="26"/>
      <c r="C1019" s="51"/>
      <c r="D1019" s="47"/>
      <c r="E1019" s="41"/>
      <c r="F1019" s="50"/>
      <c r="G1019" s="41"/>
      <c r="H1019" s="41"/>
      <c r="I1019" s="46"/>
      <c r="J1019" s="92"/>
      <c r="K1019" s="45"/>
      <c r="L1019" s="45"/>
      <c r="M1019" s="45"/>
      <c r="N1019" s="41"/>
    </row>
    <row r="1020" spans="1:14" x14ac:dyDescent="0.2">
      <c r="A1020" s="41"/>
      <c r="B1020" s="26"/>
      <c r="C1020" s="51"/>
      <c r="D1020" s="47"/>
      <c r="E1020" s="41"/>
      <c r="F1020" s="50"/>
      <c r="G1020" s="41"/>
      <c r="H1020" s="41"/>
      <c r="I1020" s="46"/>
      <c r="J1020" s="92"/>
      <c r="K1020" s="45"/>
      <c r="L1020" s="45"/>
      <c r="M1020" s="45"/>
      <c r="N1020" s="41"/>
    </row>
    <row r="1021" spans="1:14" x14ac:dyDescent="0.2">
      <c r="A1021" s="41"/>
      <c r="B1021" s="26"/>
      <c r="C1021" s="51"/>
      <c r="D1021" s="47"/>
      <c r="E1021" s="41"/>
      <c r="F1021" s="50"/>
      <c r="G1021" s="41"/>
      <c r="H1021" s="41"/>
      <c r="I1021" s="46"/>
      <c r="J1021" s="92"/>
      <c r="K1021" s="45"/>
      <c r="L1021" s="45"/>
      <c r="M1021" s="45"/>
      <c r="N1021" s="41"/>
    </row>
    <row r="1022" spans="1:14" x14ac:dyDescent="0.2">
      <c r="A1022" s="41"/>
      <c r="B1022" s="26"/>
      <c r="C1022" s="51"/>
      <c r="D1022" s="47"/>
      <c r="E1022" s="41"/>
      <c r="F1022" s="50"/>
      <c r="G1022" s="41"/>
      <c r="H1022" s="41"/>
      <c r="I1022" s="46"/>
      <c r="J1022" s="92"/>
      <c r="K1022" s="45"/>
      <c r="L1022" s="45"/>
      <c r="M1022" s="45"/>
      <c r="N1022" s="41"/>
    </row>
    <row r="1023" spans="1:14" x14ac:dyDescent="0.2">
      <c r="A1023" s="41"/>
      <c r="B1023" s="26"/>
      <c r="C1023" s="51"/>
      <c r="D1023" s="47"/>
      <c r="E1023" s="41"/>
      <c r="F1023" s="50"/>
      <c r="G1023" s="41"/>
      <c r="H1023" s="41"/>
      <c r="I1023" s="46"/>
      <c r="J1023" s="92"/>
      <c r="K1023" s="45"/>
      <c r="L1023" s="45"/>
      <c r="M1023" s="45"/>
      <c r="N1023" s="41"/>
    </row>
    <row r="1024" spans="1:14" x14ac:dyDescent="0.2">
      <c r="A1024" s="41"/>
      <c r="B1024" s="26"/>
      <c r="C1024" s="51"/>
      <c r="D1024" s="47"/>
      <c r="E1024" s="41"/>
      <c r="F1024" s="50"/>
      <c r="G1024" s="41"/>
      <c r="H1024" s="41"/>
      <c r="I1024" s="46"/>
      <c r="J1024" s="92"/>
      <c r="K1024" s="45"/>
      <c r="L1024" s="45"/>
      <c r="M1024" s="45"/>
      <c r="N1024" s="41"/>
    </row>
    <row r="1025" spans="1:14" x14ac:dyDescent="0.2">
      <c r="A1025" s="41"/>
      <c r="B1025" s="26"/>
      <c r="C1025" s="51"/>
      <c r="D1025" s="47"/>
      <c r="E1025" s="41"/>
      <c r="F1025" s="50"/>
      <c r="G1025" s="41"/>
      <c r="H1025" s="41"/>
      <c r="I1025" s="46"/>
      <c r="J1025" s="92"/>
      <c r="K1025" s="45"/>
      <c r="L1025" s="45"/>
      <c r="M1025" s="45"/>
      <c r="N1025" s="41"/>
    </row>
    <row r="1026" spans="1:14" x14ac:dyDescent="0.2">
      <c r="A1026" s="41"/>
      <c r="B1026" s="26"/>
      <c r="C1026" s="51"/>
      <c r="D1026" s="47"/>
      <c r="E1026" s="41"/>
      <c r="F1026" s="50"/>
      <c r="G1026" s="41"/>
      <c r="H1026" s="41"/>
      <c r="I1026" s="46"/>
      <c r="J1026" s="92"/>
      <c r="K1026" s="45"/>
      <c r="L1026" s="45"/>
      <c r="M1026" s="45"/>
      <c r="N1026" s="41"/>
    </row>
    <row r="1027" spans="1:14" x14ac:dyDescent="0.2">
      <c r="A1027" s="41"/>
      <c r="B1027" s="26"/>
      <c r="C1027" s="51"/>
      <c r="D1027" s="47"/>
      <c r="E1027" s="41"/>
      <c r="F1027" s="50"/>
      <c r="G1027" s="41"/>
      <c r="H1027" s="41"/>
      <c r="I1027" s="46"/>
      <c r="J1027" s="92"/>
      <c r="K1027" s="45"/>
      <c r="L1027" s="45"/>
      <c r="M1027" s="45"/>
      <c r="N1027" s="41"/>
    </row>
    <row r="1028" spans="1:14" x14ac:dyDescent="0.2">
      <c r="A1028" s="41"/>
      <c r="B1028" s="26"/>
      <c r="C1028" s="51"/>
      <c r="D1028" s="47"/>
      <c r="E1028" s="41"/>
      <c r="F1028" s="50"/>
      <c r="G1028" s="41"/>
      <c r="H1028" s="41"/>
      <c r="I1028" s="46"/>
      <c r="J1028" s="92"/>
      <c r="K1028" s="45"/>
      <c r="L1028" s="45"/>
      <c r="M1028" s="45"/>
      <c r="N1028" s="41"/>
    </row>
    <row r="1029" spans="1:14" x14ac:dyDescent="0.2">
      <c r="A1029" s="41"/>
      <c r="B1029" s="26"/>
      <c r="C1029" s="51"/>
      <c r="D1029" s="47"/>
      <c r="E1029" s="41"/>
      <c r="F1029" s="50"/>
      <c r="G1029" s="41"/>
      <c r="H1029" s="41"/>
      <c r="I1029" s="46"/>
      <c r="J1029" s="92"/>
      <c r="K1029" s="45"/>
      <c r="L1029" s="45"/>
      <c r="M1029" s="45"/>
      <c r="N1029" s="41"/>
    </row>
    <row r="1030" spans="1:14" x14ac:dyDescent="0.2">
      <c r="A1030" s="41"/>
      <c r="B1030" s="26"/>
      <c r="C1030" s="51"/>
      <c r="D1030" s="47"/>
      <c r="E1030" s="41"/>
      <c r="F1030" s="50"/>
      <c r="G1030" s="41"/>
      <c r="H1030" s="41"/>
      <c r="I1030" s="46"/>
      <c r="J1030" s="92"/>
      <c r="K1030" s="45"/>
      <c r="L1030" s="45"/>
      <c r="M1030" s="45"/>
      <c r="N1030" s="41"/>
    </row>
    <row r="1031" spans="1:14" x14ac:dyDescent="0.2">
      <c r="A1031" s="41"/>
      <c r="B1031" s="26"/>
      <c r="C1031" s="51"/>
      <c r="D1031" s="47"/>
      <c r="E1031" s="41"/>
      <c r="F1031" s="50"/>
      <c r="G1031" s="41"/>
      <c r="H1031" s="41"/>
      <c r="I1031" s="46"/>
      <c r="J1031" s="92"/>
      <c r="K1031" s="45"/>
      <c r="L1031" s="45"/>
      <c r="M1031" s="45"/>
      <c r="N1031" s="41"/>
    </row>
    <row r="1032" spans="1:14" x14ac:dyDescent="0.2">
      <c r="A1032" s="41"/>
      <c r="B1032" s="26"/>
      <c r="C1032" s="51"/>
      <c r="D1032" s="47"/>
      <c r="E1032" s="41"/>
      <c r="F1032" s="50"/>
      <c r="G1032" s="41"/>
      <c r="H1032" s="41"/>
      <c r="I1032" s="46"/>
      <c r="J1032" s="92"/>
      <c r="K1032" s="45"/>
      <c r="L1032" s="45"/>
      <c r="M1032" s="45"/>
      <c r="N1032" s="41"/>
    </row>
    <row r="1033" spans="1:14" x14ac:dyDescent="0.2">
      <c r="A1033" s="41"/>
      <c r="B1033" s="26"/>
      <c r="C1033" s="51"/>
      <c r="D1033" s="47"/>
      <c r="E1033" s="41"/>
      <c r="F1033" s="50"/>
      <c r="G1033" s="41"/>
      <c r="H1033" s="41"/>
      <c r="I1033" s="46"/>
      <c r="J1033" s="92"/>
      <c r="K1033" s="45"/>
      <c r="L1033" s="45"/>
      <c r="M1033" s="45"/>
      <c r="N1033" s="41"/>
    </row>
    <row r="1034" spans="1:14" x14ac:dyDescent="0.2">
      <c r="A1034" s="41"/>
      <c r="B1034" s="26"/>
      <c r="C1034" s="51"/>
      <c r="D1034" s="47"/>
      <c r="E1034" s="41"/>
      <c r="F1034" s="50"/>
      <c r="G1034" s="41"/>
      <c r="H1034" s="41"/>
      <c r="I1034" s="46"/>
      <c r="J1034" s="92"/>
      <c r="K1034" s="45"/>
      <c r="L1034" s="45"/>
      <c r="M1034" s="45"/>
      <c r="N1034" s="41"/>
    </row>
    <row r="1035" spans="1:14" x14ac:dyDescent="0.2">
      <c r="A1035" s="41"/>
      <c r="B1035" s="26"/>
      <c r="C1035" s="51"/>
      <c r="D1035" s="47"/>
      <c r="E1035" s="41"/>
      <c r="F1035" s="50"/>
      <c r="G1035" s="41"/>
      <c r="H1035" s="41"/>
      <c r="I1035" s="46"/>
      <c r="J1035" s="92"/>
      <c r="K1035" s="45"/>
      <c r="L1035" s="45"/>
      <c r="M1035" s="45"/>
      <c r="N1035" s="41"/>
    </row>
    <row r="1036" spans="1:14" x14ac:dyDescent="0.2">
      <c r="A1036" s="41"/>
      <c r="B1036" s="26"/>
      <c r="C1036" s="51"/>
      <c r="D1036" s="47"/>
      <c r="E1036" s="41"/>
      <c r="F1036" s="50"/>
      <c r="G1036" s="41"/>
      <c r="H1036" s="41"/>
      <c r="I1036" s="46"/>
      <c r="J1036" s="92"/>
      <c r="K1036" s="45"/>
      <c r="L1036" s="45"/>
      <c r="M1036" s="45"/>
      <c r="N1036" s="41"/>
    </row>
    <row r="1037" spans="1:14" x14ac:dyDescent="0.2">
      <c r="A1037" s="41"/>
      <c r="B1037" s="26"/>
      <c r="C1037" s="51"/>
      <c r="D1037" s="47"/>
      <c r="E1037" s="41"/>
      <c r="F1037" s="50"/>
      <c r="G1037" s="41"/>
      <c r="H1037" s="41"/>
      <c r="I1037" s="46"/>
      <c r="J1037" s="92"/>
      <c r="K1037" s="45"/>
      <c r="L1037" s="45"/>
      <c r="M1037" s="45"/>
      <c r="N1037" s="41"/>
    </row>
    <row r="1038" spans="1:14" x14ac:dyDescent="0.2">
      <c r="A1038" s="41"/>
      <c r="B1038" s="26"/>
      <c r="C1038" s="51"/>
      <c r="D1038" s="47"/>
      <c r="E1038" s="41"/>
      <c r="F1038" s="50"/>
      <c r="G1038" s="41"/>
      <c r="H1038" s="41"/>
      <c r="I1038" s="46"/>
      <c r="J1038" s="92"/>
      <c r="K1038" s="45"/>
      <c r="L1038" s="45"/>
      <c r="M1038" s="45"/>
      <c r="N1038" s="41"/>
    </row>
    <row r="1039" spans="1:14" x14ac:dyDescent="0.2">
      <c r="A1039" s="41"/>
      <c r="B1039" s="26"/>
      <c r="C1039" s="51"/>
      <c r="D1039" s="47"/>
      <c r="E1039" s="41"/>
      <c r="F1039" s="50"/>
      <c r="G1039" s="41"/>
      <c r="H1039" s="41"/>
      <c r="I1039" s="46"/>
      <c r="J1039" s="92"/>
      <c r="K1039" s="45"/>
      <c r="L1039" s="45"/>
      <c r="M1039" s="45"/>
      <c r="N1039" s="41"/>
    </row>
    <row r="1040" spans="1:14" x14ac:dyDescent="0.2">
      <c r="A1040" s="41"/>
      <c r="B1040" s="26"/>
      <c r="C1040" s="51"/>
      <c r="D1040" s="47"/>
      <c r="E1040" s="41"/>
      <c r="F1040" s="50"/>
      <c r="G1040" s="41"/>
      <c r="H1040" s="41"/>
      <c r="I1040" s="46"/>
      <c r="J1040" s="92"/>
      <c r="K1040" s="45"/>
      <c r="L1040" s="45"/>
      <c r="M1040" s="45"/>
      <c r="N1040" s="41"/>
    </row>
    <row r="1041" spans="1:14" x14ac:dyDescent="0.2">
      <c r="A1041" s="41"/>
      <c r="B1041" s="26"/>
      <c r="C1041" s="51"/>
      <c r="D1041" s="47"/>
      <c r="E1041" s="41"/>
      <c r="F1041" s="50"/>
      <c r="G1041" s="41"/>
      <c r="H1041" s="41"/>
      <c r="I1041" s="46"/>
      <c r="J1041" s="92"/>
      <c r="K1041" s="45"/>
      <c r="L1041" s="45"/>
      <c r="M1041" s="45"/>
      <c r="N1041" s="41"/>
    </row>
    <row r="1042" spans="1:14" x14ac:dyDescent="0.2">
      <c r="A1042" s="41"/>
      <c r="B1042" s="26"/>
      <c r="C1042" s="51"/>
      <c r="D1042" s="47"/>
      <c r="E1042" s="41"/>
      <c r="F1042" s="50"/>
      <c r="G1042" s="41"/>
      <c r="H1042" s="41"/>
      <c r="I1042" s="46"/>
      <c r="J1042" s="92"/>
      <c r="K1042" s="45"/>
      <c r="L1042" s="45"/>
      <c r="M1042" s="45"/>
      <c r="N1042" s="41"/>
    </row>
    <row r="1043" spans="1:14" x14ac:dyDescent="0.2">
      <c r="A1043" s="41"/>
      <c r="B1043" s="26"/>
      <c r="C1043" s="51"/>
      <c r="D1043" s="47"/>
      <c r="E1043" s="41"/>
      <c r="F1043" s="50"/>
      <c r="G1043" s="41"/>
      <c r="H1043" s="41"/>
      <c r="I1043" s="46"/>
      <c r="J1043" s="92"/>
      <c r="K1043" s="45"/>
      <c r="L1043" s="45"/>
      <c r="M1043" s="45"/>
      <c r="N1043" s="41"/>
    </row>
    <row r="1044" spans="1:14" x14ac:dyDescent="0.2">
      <c r="A1044" s="41"/>
      <c r="B1044" s="26"/>
      <c r="C1044" s="51"/>
      <c r="D1044" s="47"/>
      <c r="E1044" s="41"/>
      <c r="F1044" s="50"/>
      <c r="G1044" s="41"/>
      <c r="H1044" s="41"/>
      <c r="I1044" s="46"/>
      <c r="J1044" s="92"/>
      <c r="K1044" s="45"/>
      <c r="L1044" s="45"/>
      <c r="M1044" s="45"/>
      <c r="N1044" s="41"/>
    </row>
    <row r="1045" spans="1:14" x14ac:dyDescent="0.2">
      <c r="A1045" s="41"/>
      <c r="B1045" s="26"/>
      <c r="C1045" s="51"/>
      <c r="D1045" s="47"/>
      <c r="E1045" s="41"/>
      <c r="F1045" s="50"/>
      <c r="G1045" s="41"/>
      <c r="H1045" s="41"/>
      <c r="I1045" s="46"/>
      <c r="J1045" s="92"/>
      <c r="K1045" s="45"/>
      <c r="L1045" s="45"/>
      <c r="M1045" s="45"/>
      <c r="N1045" s="41"/>
    </row>
    <row r="1046" spans="1:14" x14ac:dyDescent="0.2">
      <c r="A1046" s="41"/>
      <c r="B1046" s="26"/>
      <c r="C1046" s="51"/>
      <c r="D1046" s="47"/>
      <c r="E1046" s="41"/>
      <c r="F1046" s="50"/>
      <c r="G1046" s="41"/>
      <c r="H1046" s="41"/>
      <c r="I1046" s="46"/>
      <c r="J1046" s="92"/>
      <c r="K1046" s="45"/>
      <c r="L1046" s="45"/>
      <c r="M1046" s="45"/>
      <c r="N1046" s="41"/>
    </row>
    <row r="1047" spans="1:14" x14ac:dyDescent="0.2">
      <c r="A1047" s="41"/>
      <c r="B1047" s="26"/>
      <c r="C1047" s="51"/>
      <c r="D1047" s="47"/>
      <c r="E1047" s="41"/>
      <c r="F1047" s="50"/>
      <c r="G1047" s="41"/>
      <c r="H1047" s="41"/>
      <c r="I1047" s="46"/>
      <c r="J1047" s="92"/>
      <c r="K1047" s="45"/>
      <c r="L1047" s="45"/>
      <c r="M1047" s="45"/>
      <c r="N1047" s="41"/>
    </row>
    <row r="1048" spans="1:14" x14ac:dyDescent="0.2">
      <c r="A1048" s="41"/>
      <c r="B1048" s="26"/>
      <c r="C1048" s="51"/>
      <c r="D1048" s="47"/>
      <c r="E1048" s="41"/>
      <c r="F1048" s="50"/>
      <c r="G1048" s="41"/>
      <c r="H1048" s="41"/>
      <c r="I1048" s="46"/>
      <c r="J1048" s="92"/>
      <c r="K1048" s="45"/>
      <c r="L1048" s="45"/>
      <c r="M1048" s="45"/>
      <c r="N1048" s="41"/>
    </row>
    <row r="1049" spans="1:14" x14ac:dyDescent="0.2">
      <c r="A1049" s="41"/>
      <c r="B1049" s="26"/>
      <c r="C1049" s="51"/>
      <c r="D1049" s="47"/>
      <c r="E1049" s="41"/>
      <c r="F1049" s="50"/>
      <c r="G1049" s="41"/>
      <c r="H1049" s="41"/>
      <c r="I1049" s="46"/>
      <c r="J1049" s="92"/>
      <c r="K1049" s="45"/>
      <c r="L1049" s="45"/>
      <c r="M1049" s="45"/>
      <c r="N1049" s="41"/>
    </row>
    <row r="1050" spans="1:14" x14ac:dyDescent="0.2">
      <c r="A1050" s="41"/>
      <c r="B1050" s="26"/>
      <c r="C1050" s="51"/>
      <c r="D1050" s="47"/>
      <c r="E1050" s="41"/>
      <c r="F1050" s="50"/>
      <c r="G1050" s="41"/>
      <c r="H1050" s="41"/>
      <c r="I1050" s="46"/>
      <c r="J1050" s="92"/>
      <c r="K1050" s="45"/>
      <c r="L1050" s="45"/>
      <c r="M1050" s="45"/>
      <c r="N1050" s="41"/>
    </row>
    <row r="1051" spans="1:14" x14ac:dyDescent="0.2">
      <c r="A1051" s="41"/>
      <c r="B1051" s="26"/>
      <c r="C1051" s="51"/>
      <c r="D1051" s="47"/>
      <c r="E1051" s="41"/>
      <c r="F1051" s="50"/>
      <c r="G1051" s="41"/>
      <c r="H1051" s="41"/>
      <c r="I1051" s="46"/>
      <c r="J1051" s="92"/>
      <c r="K1051" s="45"/>
      <c r="L1051" s="45"/>
      <c r="M1051" s="45"/>
      <c r="N1051" s="41"/>
    </row>
    <row r="1052" spans="1:14" x14ac:dyDescent="0.2">
      <c r="A1052" s="41"/>
      <c r="B1052" s="26"/>
      <c r="C1052" s="51"/>
      <c r="D1052" s="47"/>
      <c r="E1052" s="41"/>
      <c r="F1052" s="50"/>
      <c r="G1052" s="41"/>
      <c r="H1052" s="41"/>
      <c r="I1052" s="46"/>
      <c r="J1052" s="92"/>
      <c r="K1052" s="45"/>
      <c r="L1052" s="45"/>
      <c r="M1052" s="45"/>
      <c r="N1052" s="41"/>
    </row>
    <row r="1053" spans="1:14" x14ac:dyDescent="0.2">
      <c r="A1053" s="41"/>
      <c r="B1053" s="26"/>
      <c r="C1053" s="51"/>
      <c r="D1053" s="47"/>
      <c r="E1053" s="41"/>
      <c r="F1053" s="50"/>
      <c r="G1053" s="41"/>
      <c r="H1053" s="41"/>
      <c r="I1053" s="46"/>
      <c r="J1053" s="92"/>
      <c r="K1053" s="45"/>
      <c r="L1053" s="45"/>
      <c r="M1053" s="45"/>
      <c r="N1053" s="41"/>
    </row>
    <row r="1054" spans="1:14" x14ac:dyDescent="0.2">
      <c r="A1054" s="41"/>
      <c r="B1054" s="26"/>
      <c r="C1054" s="51"/>
      <c r="D1054" s="47"/>
      <c r="E1054" s="41"/>
      <c r="F1054" s="50"/>
      <c r="G1054" s="41"/>
      <c r="H1054" s="41"/>
      <c r="I1054" s="46"/>
      <c r="J1054" s="92"/>
      <c r="K1054" s="45"/>
      <c r="L1054" s="45"/>
      <c r="M1054" s="45"/>
      <c r="N1054" s="41"/>
    </row>
    <row r="1055" spans="1:14" x14ac:dyDescent="0.2">
      <c r="A1055" s="41"/>
      <c r="B1055" s="26"/>
      <c r="C1055" s="51"/>
      <c r="D1055" s="47"/>
      <c r="E1055" s="41"/>
      <c r="F1055" s="50"/>
      <c r="G1055" s="41"/>
      <c r="H1055" s="41"/>
      <c r="I1055" s="46"/>
      <c r="J1055" s="92"/>
      <c r="K1055" s="45"/>
      <c r="L1055" s="45"/>
      <c r="M1055" s="45"/>
      <c r="N1055" s="41"/>
    </row>
    <row r="1056" spans="1:14" x14ac:dyDescent="0.2">
      <c r="A1056" s="41"/>
      <c r="B1056" s="26"/>
      <c r="C1056" s="51"/>
      <c r="D1056" s="47"/>
      <c r="E1056" s="41"/>
      <c r="F1056" s="50"/>
      <c r="G1056" s="41"/>
      <c r="H1056" s="41"/>
      <c r="I1056" s="46"/>
      <c r="J1056" s="92"/>
      <c r="K1056" s="45"/>
      <c r="L1056" s="45"/>
      <c r="M1056" s="45"/>
      <c r="N1056" s="41"/>
    </row>
    <row r="1057" spans="1:14" x14ac:dyDescent="0.2">
      <c r="A1057" s="41"/>
      <c r="B1057" s="26"/>
      <c r="C1057" s="51"/>
      <c r="D1057" s="47"/>
      <c r="E1057" s="41"/>
      <c r="F1057" s="50"/>
      <c r="G1057" s="41"/>
      <c r="H1057" s="41"/>
      <c r="I1057" s="46"/>
      <c r="J1057" s="92"/>
      <c r="K1057" s="45"/>
      <c r="L1057" s="45"/>
      <c r="M1057" s="45"/>
      <c r="N1057" s="41"/>
    </row>
    <row r="1058" spans="1:14" x14ac:dyDescent="0.2">
      <c r="A1058" s="41"/>
      <c r="B1058" s="26"/>
      <c r="C1058" s="51"/>
      <c r="D1058" s="47"/>
      <c r="E1058" s="41"/>
      <c r="F1058" s="50"/>
      <c r="G1058" s="41"/>
      <c r="H1058" s="41"/>
      <c r="I1058" s="46"/>
      <c r="J1058" s="92"/>
      <c r="K1058" s="45"/>
      <c r="L1058" s="45"/>
      <c r="M1058" s="45"/>
      <c r="N1058" s="41"/>
    </row>
    <row r="1059" spans="1:14" x14ac:dyDescent="0.2">
      <c r="A1059" s="41"/>
      <c r="B1059" s="26"/>
      <c r="C1059" s="51"/>
      <c r="D1059" s="47"/>
      <c r="E1059" s="41"/>
      <c r="F1059" s="50"/>
      <c r="G1059" s="41"/>
      <c r="H1059" s="41"/>
      <c r="I1059" s="46"/>
      <c r="J1059" s="92"/>
      <c r="K1059" s="45"/>
      <c r="L1059" s="45"/>
      <c r="M1059" s="45"/>
      <c r="N1059" s="41"/>
    </row>
    <row r="1060" spans="1:14" x14ac:dyDescent="0.2">
      <c r="A1060" s="41"/>
      <c r="B1060" s="26"/>
      <c r="C1060" s="51"/>
      <c r="D1060" s="47"/>
      <c r="E1060" s="41"/>
      <c r="F1060" s="50"/>
      <c r="G1060" s="41"/>
      <c r="H1060" s="41"/>
      <c r="I1060" s="46"/>
      <c r="J1060" s="92"/>
      <c r="K1060" s="45"/>
      <c r="L1060" s="45"/>
      <c r="M1060" s="45"/>
      <c r="N1060" s="41"/>
    </row>
    <row r="1061" spans="1:14" x14ac:dyDescent="0.2">
      <c r="A1061" s="41"/>
      <c r="B1061" s="26"/>
      <c r="C1061" s="51"/>
      <c r="D1061" s="47"/>
      <c r="E1061" s="41"/>
      <c r="F1061" s="50"/>
      <c r="G1061" s="41"/>
      <c r="H1061" s="41"/>
      <c r="I1061" s="46"/>
      <c r="J1061" s="92"/>
      <c r="K1061" s="45"/>
      <c r="L1061" s="45"/>
      <c r="M1061" s="45"/>
      <c r="N1061" s="41"/>
    </row>
    <row r="1062" spans="1:14" x14ac:dyDescent="0.2">
      <c r="A1062" s="41"/>
      <c r="B1062" s="26"/>
      <c r="C1062" s="51"/>
      <c r="D1062" s="47"/>
      <c r="E1062" s="41"/>
      <c r="F1062" s="50"/>
      <c r="G1062" s="41"/>
      <c r="H1062" s="41"/>
      <c r="I1062" s="46"/>
      <c r="J1062" s="92"/>
      <c r="K1062" s="45"/>
      <c r="L1062" s="45"/>
      <c r="M1062" s="45"/>
      <c r="N1062" s="41"/>
    </row>
    <row r="1063" spans="1:14" x14ac:dyDescent="0.2">
      <c r="A1063" s="41"/>
      <c r="B1063" s="26"/>
      <c r="C1063" s="51"/>
      <c r="D1063" s="47"/>
      <c r="E1063" s="41"/>
      <c r="F1063" s="50"/>
      <c r="G1063" s="41"/>
      <c r="H1063" s="41"/>
      <c r="I1063" s="46"/>
      <c r="J1063" s="92"/>
      <c r="K1063" s="45"/>
      <c r="L1063" s="45"/>
      <c r="M1063" s="45"/>
      <c r="N1063" s="41"/>
    </row>
    <row r="1064" spans="1:14" x14ac:dyDescent="0.2">
      <c r="A1064" s="41"/>
      <c r="B1064" s="26"/>
      <c r="C1064" s="51"/>
      <c r="D1064" s="47"/>
      <c r="E1064" s="41"/>
      <c r="F1064" s="50"/>
      <c r="G1064" s="41"/>
      <c r="H1064" s="41"/>
      <c r="I1064" s="46"/>
      <c r="J1064" s="92"/>
      <c r="K1064" s="45"/>
      <c r="L1064" s="45"/>
      <c r="M1064" s="45"/>
      <c r="N1064" s="41"/>
    </row>
    <row r="1065" spans="1:14" x14ac:dyDescent="0.2">
      <c r="A1065" s="41"/>
      <c r="B1065" s="26"/>
      <c r="C1065" s="51"/>
      <c r="D1065" s="47"/>
      <c r="E1065" s="41"/>
      <c r="F1065" s="50"/>
      <c r="G1065" s="41"/>
      <c r="H1065" s="41"/>
      <c r="I1065" s="46"/>
      <c r="J1065" s="92"/>
      <c r="K1065" s="45"/>
      <c r="L1065" s="45"/>
      <c r="M1065" s="45"/>
      <c r="N1065" s="41"/>
    </row>
    <row r="1066" spans="1:14" x14ac:dyDescent="0.2">
      <c r="A1066" s="41"/>
      <c r="B1066" s="26"/>
      <c r="C1066" s="51"/>
      <c r="D1066" s="47"/>
      <c r="E1066" s="41"/>
      <c r="F1066" s="50"/>
      <c r="G1066" s="41"/>
      <c r="H1066" s="41"/>
      <c r="I1066" s="46"/>
      <c r="J1066" s="92"/>
      <c r="K1066" s="45"/>
      <c r="L1066" s="45"/>
      <c r="M1066" s="45"/>
      <c r="N1066" s="41"/>
    </row>
    <row r="1067" spans="1:14" x14ac:dyDescent="0.2">
      <c r="A1067" s="41"/>
      <c r="B1067" s="26"/>
      <c r="C1067" s="51"/>
      <c r="D1067" s="47"/>
      <c r="E1067" s="41"/>
      <c r="F1067" s="50"/>
      <c r="G1067" s="41"/>
      <c r="H1067" s="41"/>
      <c r="I1067" s="46"/>
      <c r="J1067" s="92"/>
      <c r="K1067" s="45"/>
      <c r="L1067" s="45"/>
      <c r="M1067" s="45"/>
      <c r="N1067" s="41"/>
    </row>
    <row r="1068" spans="1:14" x14ac:dyDescent="0.2">
      <c r="A1068" s="41"/>
      <c r="B1068" s="26"/>
      <c r="C1068" s="51"/>
      <c r="D1068" s="47"/>
      <c r="E1068" s="41"/>
      <c r="F1068" s="50"/>
      <c r="G1068" s="41"/>
      <c r="H1068" s="41"/>
      <c r="I1068" s="46"/>
      <c r="J1068" s="92"/>
      <c r="K1068" s="45"/>
      <c r="L1068" s="45"/>
      <c r="M1068" s="45"/>
      <c r="N1068" s="41"/>
    </row>
    <row r="1069" spans="1:14" x14ac:dyDescent="0.2">
      <c r="A1069" s="41"/>
      <c r="B1069" s="26"/>
      <c r="C1069" s="51"/>
      <c r="D1069" s="47"/>
      <c r="E1069" s="41"/>
      <c r="F1069" s="50"/>
      <c r="G1069" s="41"/>
      <c r="H1069" s="41"/>
      <c r="I1069" s="46"/>
      <c r="J1069" s="92"/>
      <c r="K1069" s="45"/>
      <c r="L1069" s="45"/>
      <c r="M1069" s="45"/>
      <c r="N1069" s="41"/>
    </row>
    <row r="1070" spans="1:14" x14ac:dyDescent="0.2">
      <c r="A1070" s="41"/>
      <c r="B1070" s="26"/>
      <c r="C1070" s="51"/>
      <c r="D1070" s="47"/>
      <c r="E1070" s="41"/>
      <c r="F1070" s="50"/>
      <c r="G1070" s="41"/>
      <c r="H1070" s="41"/>
      <c r="I1070" s="46"/>
      <c r="J1070" s="92"/>
      <c r="K1070" s="45"/>
      <c r="L1070" s="45"/>
      <c r="M1070" s="45"/>
      <c r="N1070" s="41"/>
    </row>
    <row r="1071" spans="1:14" x14ac:dyDescent="0.2">
      <c r="A1071" s="41"/>
      <c r="B1071" s="26"/>
      <c r="C1071" s="51"/>
      <c r="D1071" s="47"/>
      <c r="E1071" s="41"/>
      <c r="F1071" s="50"/>
      <c r="G1071" s="41"/>
      <c r="H1071" s="41"/>
      <c r="I1071" s="46"/>
      <c r="J1071" s="92"/>
      <c r="K1071" s="45"/>
      <c r="L1071" s="45"/>
      <c r="M1071" s="45"/>
      <c r="N1071" s="41"/>
    </row>
    <row r="1072" spans="1:14" x14ac:dyDescent="0.2">
      <c r="A1072" s="41"/>
      <c r="B1072" s="26"/>
      <c r="C1072" s="51"/>
      <c r="D1072" s="47"/>
      <c r="E1072" s="41"/>
      <c r="F1072" s="50"/>
      <c r="G1072" s="41"/>
      <c r="H1072" s="41"/>
      <c r="I1072" s="46"/>
      <c r="J1072" s="92"/>
      <c r="K1072" s="45"/>
      <c r="L1072" s="45"/>
      <c r="M1072" s="45"/>
      <c r="N1072" s="41"/>
    </row>
    <row r="1073" spans="1:14" x14ac:dyDescent="0.2">
      <c r="A1073" s="41"/>
      <c r="B1073" s="26"/>
      <c r="C1073" s="51"/>
      <c r="D1073" s="47"/>
      <c r="E1073" s="41"/>
      <c r="F1073" s="50"/>
      <c r="G1073" s="41"/>
      <c r="H1073" s="41"/>
      <c r="I1073" s="46"/>
      <c r="J1073" s="92"/>
      <c r="K1073" s="45"/>
      <c r="L1073" s="45"/>
      <c r="M1073" s="45"/>
      <c r="N1073" s="41"/>
    </row>
    <row r="1074" spans="1:14" x14ac:dyDescent="0.2">
      <c r="A1074" s="41"/>
      <c r="B1074" s="26"/>
      <c r="C1074" s="51"/>
      <c r="D1074" s="47"/>
      <c r="E1074" s="41"/>
      <c r="F1074" s="50"/>
      <c r="G1074" s="41"/>
      <c r="H1074" s="41"/>
      <c r="I1074" s="46"/>
      <c r="J1074" s="92"/>
      <c r="K1074" s="45"/>
      <c r="L1074" s="45"/>
      <c r="M1074" s="45"/>
      <c r="N1074" s="41"/>
    </row>
    <row r="1075" spans="1:14" x14ac:dyDescent="0.2">
      <c r="A1075" s="41"/>
      <c r="B1075" s="26"/>
      <c r="C1075" s="51"/>
      <c r="D1075" s="47"/>
      <c r="E1075" s="41"/>
      <c r="F1075" s="50"/>
      <c r="G1075" s="41"/>
      <c r="H1075" s="41"/>
      <c r="I1075" s="46"/>
      <c r="J1075" s="92"/>
      <c r="K1075" s="45"/>
      <c r="L1075" s="45"/>
      <c r="M1075" s="45"/>
      <c r="N1075" s="41"/>
    </row>
    <row r="1076" spans="1:14" x14ac:dyDescent="0.2">
      <c r="A1076" s="41"/>
      <c r="B1076" s="26"/>
      <c r="C1076" s="51"/>
      <c r="D1076" s="47"/>
      <c r="E1076" s="41"/>
      <c r="F1076" s="50"/>
      <c r="G1076" s="41"/>
      <c r="H1076" s="41"/>
      <c r="I1076" s="46"/>
      <c r="J1076" s="92"/>
      <c r="K1076" s="45"/>
      <c r="L1076" s="45"/>
      <c r="M1076" s="45"/>
      <c r="N1076" s="41"/>
    </row>
    <row r="1077" spans="1:14" x14ac:dyDescent="0.2">
      <c r="A1077" s="41"/>
      <c r="B1077" s="26"/>
      <c r="C1077" s="51"/>
      <c r="D1077" s="47"/>
      <c r="E1077" s="41"/>
      <c r="F1077" s="50"/>
      <c r="G1077" s="41"/>
      <c r="H1077" s="41"/>
      <c r="I1077" s="46"/>
      <c r="J1077" s="92"/>
      <c r="K1077" s="45"/>
      <c r="L1077" s="45"/>
      <c r="M1077" s="45"/>
      <c r="N1077" s="41"/>
    </row>
    <row r="1078" spans="1:14" x14ac:dyDescent="0.2">
      <c r="A1078" s="41"/>
      <c r="B1078" s="26"/>
      <c r="C1078" s="51"/>
      <c r="D1078" s="47"/>
      <c r="E1078" s="41"/>
      <c r="F1078" s="50"/>
      <c r="G1078" s="41"/>
      <c r="H1078" s="41"/>
      <c r="I1078" s="46"/>
      <c r="J1078" s="92"/>
      <c r="K1078" s="45"/>
      <c r="L1078" s="45"/>
      <c r="M1078" s="45"/>
      <c r="N1078" s="41"/>
    </row>
    <row r="1079" spans="1:14" x14ac:dyDescent="0.2">
      <c r="A1079" s="41"/>
      <c r="B1079" s="26"/>
      <c r="C1079" s="51"/>
      <c r="D1079" s="47"/>
      <c r="E1079" s="41"/>
      <c r="F1079" s="50"/>
      <c r="G1079" s="41"/>
      <c r="H1079" s="41"/>
      <c r="I1079" s="46"/>
      <c r="J1079" s="92"/>
      <c r="K1079" s="45"/>
      <c r="L1079" s="45"/>
      <c r="M1079" s="45"/>
      <c r="N1079" s="41"/>
    </row>
    <row r="1080" spans="1:14" x14ac:dyDescent="0.2">
      <c r="A1080" s="41"/>
      <c r="B1080" s="26"/>
      <c r="C1080" s="51"/>
      <c r="D1080" s="47"/>
      <c r="E1080" s="41"/>
      <c r="F1080" s="50"/>
      <c r="G1080" s="41"/>
      <c r="H1080" s="41"/>
      <c r="I1080" s="46"/>
      <c r="J1080" s="92"/>
      <c r="K1080" s="45"/>
      <c r="L1080" s="45"/>
      <c r="M1080" s="45"/>
      <c r="N1080" s="41"/>
    </row>
    <row r="1081" spans="1:14" x14ac:dyDescent="0.2">
      <c r="A1081" s="41"/>
      <c r="B1081" s="26"/>
      <c r="C1081" s="51"/>
      <c r="D1081" s="47"/>
      <c r="E1081" s="41"/>
      <c r="F1081" s="50"/>
      <c r="G1081" s="41"/>
      <c r="H1081" s="41"/>
      <c r="I1081" s="46"/>
      <c r="J1081" s="92"/>
      <c r="K1081" s="45"/>
      <c r="L1081" s="45"/>
      <c r="M1081" s="45"/>
      <c r="N1081" s="41"/>
    </row>
    <row r="1082" spans="1:14" x14ac:dyDescent="0.2">
      <c r="A1082" s="41"/>
      <c r="B1082" s="26"/>
      <c r="C1082" s="51"/>
      <c r="D1082" s="47"/>
      <c r="E1082" s="41"/>
      <c r="F1082" s="50"/>
      <c r="G1082" s="41"/>
      <c r="H1082" s="41"/>
      <c r="I1082" s="46"/>
      <c r="J1082" s="92"/>
      <c r="K1082" s="45"/>
      <c r="L1082" s="45"/>
      <c r="M1082" s="45"/>
      <c r="N1082" s="41"/>
    </row>
    <row r="1083" spans="1:14" x14ac:dyDescent="0.2">
      <c r="A1083" s="41"/>
      <c r="B1083" s="26"/>
      <c r="C1083" s="51"/>
      <c r="D1083" s="47"/>
      <c r="E1083" s="41"/>
      <c r="F1083" s="50"/>
      <c r="G1083" s="41"/>
      <c r="H1083" s="41"/>
      <c r="I1083" s="46"/>
      <c r="J1083" s="92"/>
      <c r="K1083" s="45"/>
      <c r="L1083" s="45"/>
      <c r="M1083" s="45"/>
      <c r="N1083" s="41"/>
    </row>
    <row r="1084" spans="1:14" x14ac:dyDescent="0.2">
      <c r="A1084" s="41"/>
      <c r="B1084" s="26"/>
      <c r="C1084" s="51"/>
      <c r="D1084" s="47"/>
      <c r="E1084" s="41"/>
      <c r="F1084" s="50"/>
      <c r="G1084" s="41"/>
      <c r="H1084" s="41"/>
      <c r="I1084" s="46"/>
      <c r="J1084" s="92"/>
      <c r="K1084" s="45"/>
      <c r="L1084" s="45"/>
      <c r="M1084" s="45"/>
      <c r="N1084" s="41"/>
    </row>
    <row r="1085" spans="1:14" x14ac:dyDescent="0.2">
      <c r="A1085" s="41"/>
      <c r="B1085" s="26"/>
      <c r="C1085" s="51"/>
      <c r="D1085" s="47"/>
      <c r="E1085" s="41"/>
      <c r="F1085" s="50"/>
      <c r="G1085" s="41"/>
      <c r="H1085" s="41"/>
      <c r="I1085" s="46"/>
      <c r="J1085" s="92"/>
      <c r="K1085" s="45"/>
      <c r="L1085" s="45"/>
      <c r="M1085" s="45"/>
      <c r="N1085" s="41"/>
    </row>
    <row r="1086" spans="1:14" x14ac:dyDescent="0.2">
      <c r="A1086" s="41"/>
      <c r="B1086" s="26"/>
      <c r="C1086" s="51"/>
      <c r="D1086" s="47"/>
      <c r="E1086" s="41"/>
      <c r="F1086" s="50"/>
      <c r="G1086" s="41"/>
      <c r="H1086" s="41"/>
      <c r="I1086" s="46"/>
      <c r="J1086" s="92"/>
      <c r="K1086" s="45"/>
      <c r="L1086" s="45"/>
      <c r="M1086" s="45"/>
      <c r="N1086" s="41"/>
    </row>
    <row r="1087" spans="1:14" x14ac:dyDescent="0.2">
      <c r="A1087" s="41"/>
      <c r="B1087" s="26"/>
      <c r="C1087" s="51"/>
      <c r="D1087" s="47"/>
      <c r="E1087" s="41"/>
      <c r="F1087" s="50"/>
      <c r="G1087" s="41"/>
      <c r="H1087" s="41"/>
      <c r="I1087" s="46"/>
      <c r="J1087" s="92"/>
      <c r="K1087" s="45"/>
      <c r="L1087" s="45"/>
      <c r="M1087" s="45"/>
      <c r="N1087" s="41"/>
    </row>
    <row r="1088" spans="1:14" x14ac:dyDescent="0.2">
      <c r="A1088" s="41"/>
      <c r="B1088" s="26"/>
      <c r="C1088" s="51"/>
      <c r="D1088" s="47"/>
      <c r="E1088" s="41"/>
      <c r="F1088" s="50"/>
      <c r="G1088" s="41"/>
      <c r="H1088" s="41"/>
      <c r="I1088" s="46"/>
      <c r="J1088" s="92"/>
      <c r="K1088" s="45"/>
      <c r="L1088" s="45"/>
      <c r="M1088" s="45"/>
      <c r="N1088" s="41"/>
    </row>
    <row r="1089" spans="1:14" x14ac:dyDescent="0.2">
      <c r="A1089" s="41"/>
      <c r="B1089" s="26"/>
      <c r="C1089" s="51"/>
      <c r="D1089" s="47"/>
      <c r="E1089" s="41"/>
      <c r="F1089" s="50"/>
      <c r="G1089" s="41"/>
      <c r="H1089" s="41"/>
      <c r="I1089" s="46"/>
      <c r="J1089" s="92"/>
      <c r="K1089" s="45"/>
      <c r="L1089" s="45"/>
      <c r="M1089" s="45"/>
      <c r="N1089" s="41"/>
    </row>
    <row r="1090" spans="1:14" x14ac:dyDescent="0.2">
      <c r="A1090" s="41"/>
      <c r="B1090" s="26"/>
      <c r="C1090" s="51"/>
      <c r="D1090" s="47"/>
      <c r="E1090" s="41"/>
      <c r="F1090" s="50"/>
      <c r="G1090" s="41"/>
      <c r="H1090" s="41"/>
      <c r="I1090" s="46"/>
      <c r="J1090" s="92"/>
      <c r="K1090" s="45"/>
      <c r="L1090" s="45"/>
      <c r="M1090" s="45"/>
      <c r="N1090" s="41"/>
    </row>
    <row r="1091" spans="1:14" x14ac:dyDescent="0.2">
      <c r="A1091" s="41"/>
      <c r="B1091" s="26"/>
      <c r="C1091" s="51"/>
      <c r="D1091" s="47"/>
      <c r="E1091" s="41"/>
      <c r="F1091" s="50"/>
      <c r="G1091" s="41"/>
      <c r="H1091" s="41"/>
      <c r="I1091" s="46"/>
      <c r="J1091" s="92"/>
      <c r="K1091" s="45"/>
      <c r="L1091" s="45"/>
      <c r="M1091" s="45"/>
      <c r="N1091" s="41"/>
    </row>
    <row r="1092" spans="1:14" x14ac:dyDescent="0.2">
      <c r="A1092" s="41"/>
      <c r="B1092" s="26"/>
      <c r="C1092" s="51"/>
      <c r="D1092" s="47"/>
      <c r="E1092" s="41"/>
      <c r="F1092" s="50"/>
      <c r="G1092" s="41"/>
      <c r="H1092" s="41"/>
      <c r="I1092" s="46"/>
      <c r="J1092" s="92"/>
      <c r="K1092" s="45"/>
      <c r="L1092" s="45"/>
      <c r="M1092" s="45"/>
      <c r="N1092" s="41"/>
    </row>
    <row r="1093" spans="1:14" x14ac:dyDescent="0.2">
      <c r="A1093" s="41"/>
      <c r="B1093" s="26"/>
      <c r="C1093" s="51"/>
      <c r="D1093" s="47"/>
      <c r="E1093" s="41"/>
      <c r="F1093" s="50"/>
      <c r="G1093" s="41"/>
      <c r="H1093" s="41"/>
      <c r="I1093" s="46"/>
      <c r="J1093" s="92"/>
      <c r="K1093" s="45"/>
      <c r="L1093" s="45"/>
      <c r="M1093" s="45"/>
      <c r="N1093" s="41"/>
    </row>
    <row r="1094" spans="1:14" x14ac:dyDescent="0.2">
      <c r="A1094" s="41"/>
      <c r="B1094" s="26"/>
      <c r="C1094" s="51"/>
      <c r="D1094" s="47"/>
      <c r="E1094" s="41"/>
      <c r="F1094" s="50"/>
      <c r="G1094" s="41"/>
      <c r="H1094" s="41"/>
      <c r="I1094" s="46"/>
      <c r="J1094" s="92"/>
      <c r="K1094" s="45"/>
      <c r="L1094" s="45"/>
      <c r="M1094" s="45"/>
      <c r="N1094" s="41"/>
    </row>
    <row r="1095" spans="1:14" x14ac:dyDescent="0.2">
      <c r="A1095" s="41"/>
      <c r="B1095" s="26"/>
      <c r="C1095" s="51"/>
      <c r="D1095" s="47"/>
      <c r="E1095" s="41"/>
      <c r="F1095" s="50"/>
      <c r="G1095" s="41"/>
      <c r="H1095" s="41"/>
      <c r="I1095" s="46"/>
      <c r="J1095" s="92"/>
      <c r="K1095" s="45"/>
      <c r="L1095" s="45"/>
      <c r="M1095" s="45"/>
      <c r="N1095" s="41"/>
    </row>
    <row r="1096" spans="1:14" x14ac:dyDescent="0.2">
      <c r="A1096" s="41"/>
      <c r="B1096" s="26"/>
      <c r="C1096" s="51"/>
      <c r="D1096" s="47"/>
      <c r="E1096" s="41"/>
      <c r="F1096" s="50"/>
      <c r="G1096" s="41"/>
      <c r="H1096" s="41"/>
      <c r="I1096" s="46"/>
      <c r="J1096" s="92"/>
      <c r="K1096" s="45"/>
      <c r="L1096" s="45"/>
      <c r="M1096" s="45"/>
      <c r="N1096" s="41"/>
    </row>
    <row r="1097" spans="1:14" x14ac:dyDescent="0.2">
      <c r="A1097" s="41"/>
      <c r="B1097" s="26"/>
      <c r="C1097" s="51"/>
      <c r="D1097" s="47"/>
      <c r="E1097" s="41"/>
      <c r="F1097" s="50"/>
      <c r="G1097" s="41"/>
      <c r="H1097" s="41"/>
      <c r="I1097" s="46"/>
      <c r="J1097" s="92"/>
      <c r="K1097" s="45"/>
      <c r="L1097" s="45"/>
      <c r="M1097" s="45"/>
      <c r="N1097" s="41"/>
    </row>
    <row r="1098" spans="1:14" x14ac:dyDescent="0.2">
      <c r="A1098" s="41"/>
      <c r="B1098" s="26"/>
      <c r="C1098" s="51"/>
      <c r="D1098" s="47"/>
      <c r="E1098" s="41"/>
      <c r="F1098" s="50"/>
      <c r="G1098" s="41"/>
      <c r="H1098" s="41"/>
      <c r="I1098" s="46"/>
      <c r="J1098" s="92"/>
      <c r="K1098" s="45"/>
      <c r="L1098" s="45"/>
      <c r="M1098" s="45"/>
      <c r="N1098" s="41"/>
    </row>
    <row r="1099" spans="1:14" x14ac:dyDescent="0.2">
      <c r="A1099" s="41"/>
      <c r="B1099" s="26"/>
      <c r="C1099" s="51"/>
      <c r="D1099" s="47"/>
      <c r="E1099" s="41"/>
      <c r="F1099" s="50"/>
      <c r="G1099" s="41"/>
      <c r="H1099" s="41"/>
      <c r="I1099" s="46"/>
      <c r="J1099" s="92"/>
      <c r="K1099" s="45"/>
      <c r="L1099" s="45"/>
      <c r="M1099" s="45"/>
      <c r="N1099" s="41"/>
    </row>
    <row r="1100" spans="1:14" x14ac:dyDescent="0.2">
      <c r="A1100" s="41"/>
      <c r="B1100" s="26"/>
      <c r="C1100" s="51"/>
      <c r="D1100" s="47"/>
      <c r="E1100" s="41"/>
      <c r="F1100" s="50"/>
      <c r="G1100" s="41"/>
      <c r="H1100" s="41"/>
      <c r="I1100" s="46"/>
      <c r="J1100" s="92"/>
      <c r="K1100" s="45"/>
      <c r="L1100" s="45"/>
      <c r="M1100" s="45"/>
      <c r="N1100" s="41"/>
    </row>
    <row r="1101" spans="1:14" x14ac:dyDescent="0.2">
      <c r="A1101" s="41"/>
      <c r="B1101" s="26"/>
      <c r="C1101" s="51"/>
      <c r="D1101" s="47"/>
      <c r="E1101" s="41"/>
      <c r="F1101" s="50"/>
      <c r="G1101" s="41"/>
      <c r="H1101" s="41"/>
      <c r="I1101" s="46"/>
      <c r="J1101" s="92"/>
      <c r="K1101" s="45"/>
      <c r="L1101" s="45"/>
      <c r="M1101" s="45"/>
      <c r="N1101" s="41"/>
    </row>
    <row r="1102" spans="1:14" x14ac:dyDescent="0.2">
      <c r="A1102" s="41"/>
      <c r="B1102" s="26"/>
      <c r="C1102" s="51"/>
      <c r="D1102" s="47"/>
      <c r="E1102" s="41"/>
      <c r="F1102" s="50"/>
      <c r="G1102" s="41"/>
      <c r="H1102" s="41"/>
      <c r="I1102" s="46"/>
      <c r="J1102" s="92"/>
      <c r="K1102" s="45"/>
      <c r="L1102" s="45"/>
      <c r="M1102" s="45"/>
      <c r="N1102" s="41"/>
    </row>
    <row r="1103" spans="1:14" x14ac:dyDescent="0.2">
      <c r="A1103" s="41"/>
      <c r="B1103" s="26"/>
      <c r="C1103" s="51"/>
      <c r="D1103" s="47"/>
      <c r="E1103" s="41"/>
      <c r="F1103" s="50"/>
      <c r="G1103" s="41"/>
      <c r="H1103" s="41"/>
      <c r="I1103" s="46"/>
      <c r="J1103" s="92"/>
      <c r="K1103" s="45"/>
      <c r="L1103" s="45"/>
      <c r="M1103" s="45"/>
      <c r="N1103" s="41"/>
    </row>
    <row r="1104" spans="1:14" x14ac:dyDescent="0.2">
      <c r="A1104" s="41"/>
      <c r="B1104" s="26"/>
      <c r="C1104" s="51"/>
      <c r="D1104" s="47"/>
      <c r="E1104" s="41"/>
      <c r="F1104" s="50"/>
      <c r="G1104" s="41"/>
      <c r="H1104" s="41"/>
      <c r="I1104" s="46"/>
      <c r="J1104" s="92"/>
      <c r="K1104" s="45"/>
      <c r="L1104" s="45"/>
      <c r="M1104" s="45"/>
      <c r="N1104" s="41"/>
    </row>
    <row r="1105" spans="1:14" x14ac:dyDescent="0.2">
      <c r="A1105" s="41"/>
      <c r="B1105" s="26"/>
      <c r="C1105" s="51"/>
      <c r="D1105" s="47"/>
      <c r="E1105" s="41"/>
      <c r="F1105" s="50"/>
      <c r="G1105" s="41"/>
      <c r="H1105" s="41"/>
      <c r="I1105" s="46"/>
      <c r="J1105" s="92"/>
      <c r="K1105" s="45"/>
      <c r="L1105" s="45"/>
      <c r="M1105" s="45"/>
      <c r="N1105" s="41"/>
    </row>
    <row r="1106" spans="1:14" x14ac:dyDescent="0.2">
      <c r="A1106" s="41"/>
      <c r="B1106" s="26"/>
      <c r="C1106" s="51"/>
      <c r="D1106" s="47"/>
      <c r="E1106" s="41"/>
      <c r="F1106" s="50"/>
      <c r="G1106" s="41"/>
      <c r="H1106" s="41"/>
      <c r="I1106" s="46"/>
      <c r="J1106" s="92"/>
      <c r="K1106" s="45"/>
      <c r="L1106" s="45"/>
      <c r="M1106" s="45"/>
      <c r="N1106" s="41"/>
    </row>
    <row r="1107" spans="1:14" x14ac:dyDescent="0.2">
      <c r="A1107" s="41"/>
      <c r="B1107" s="26"/>
      <c r="C1107" s="51"/>
      <c r="D1107" s="47"/>
      <c r="E1107" s="41"/>
      <c r="F1107" s="50"/>
      <c r="G1107" s="41"/>
      <c r="H1107" s="41"/>
      <c r="I1107" s="46"/>
      <c r="J1107" s="92"/>
      <c r="K1107" s="45"/>
      <c r="L1107" s="45"/>
      <c r="M1107" s="45"/>
      <c r="N1107" s="41"/>
    </row>
    <row r="1108" spans="1:14" x14ac:dyDescent="0.2">
      <c r="A1108" s="41"/>
      <c r="B1108" s="26"/>
      <c r="C1108" s="51"/>
      <c r="D1108" s="47"/>
      <c r="E1108" s="41"/>
      <c r="F1108" s="50"/>
      <c r="G1108" s="41"/>
      <c r="H1108" s="41"/>
      <c r="I1108" s="46"/>
      <c r="J1108" s="92"/>
      <c r="K1108" s="45"/>
      <c r="L1108" s="45"/>
      <c r="M1108" s="45"/>
      <c r="N1108" s="41"/>
    </row>
    <row r="1109" spans="1:14" x14ac:dyDescent="0.2">
      <c r="A1109" s="41"/>
      <c r="B1109" s="26"/>
      <c r="C1109" s="51"/>
      <c r="D1109" s="47"/>
      <c r="E1109" s="41"/>
      <c r="F1109" s="50"/>
      <c r="G1109" s="41"/>
      <c r="H1109" s="41"/>
      <c r="I1109" s="46"/>
      <c r="J1109" s="92"/>
      <c r="K1109" s="45"/>
      <c r="L1109" s="45"/>
      <c r="M1109" s="45"/>
      <c r="N1109" s="41"/>
    </row>
    <row r="1110" spans="1:14" x14ac:dyDescent="0.2">
      <c r="A1110" s="41"/>
      <c r="B1110" s="26"/>
      <c r="C1110" s="51"/>
      <c r="D1110" s="47"/>
      <c r="E1110" s="41"/>
      <c r="F1110" s="50"/>
      <c r="G1110" s="41"/>
      <c r="H1110" s="41"/>
      <c r="I1110" s="46"/>
      <c r="J1110" s="92"/>
      <c r="K1110" s="45"/>
      <c r="L1110" s="45"/>
      <c r="M1110" s="45"/>
      <c r="N1110" s="41"/>
    </row>
    <row r="1111" spans="1:14" x14ac:dyDescent="0.2">
      <c r="A1111" s="41"/>
      <c r="B1111" s="26"/>
      <c r="C1111" s="51"/>
      <c r="D1111" s="47"/>
      <c r="E1111" s="41"/>
      <c r="F1111" s="50"/>
      <c r="G1111" s="41"/>
      <c r="H1111" s="41"/>
      <c r="I1111" s="46"/>
      <c r="J1111" s="92"/>
      <c r="K1111" s="45"/>
      <c r="L1111" s="45"/>
      <c r="M1111" s="45"/>
      <c r="N1111" s="41"/>
    </row>
    <row r="1112" spans="1:14" x14ac:dyDescent="0.2">
      <c r="A1112" s="41"/>
      <c r="B1112" s="26"/>
      <c r="C1112" s="51"/>
      <c r="D1112" s="47"/>
      <c r="E1112" s="41"/>
      <c r="F1112" s="50"/>
      <c r="G1112" s="41"/>
      <c r="H1112" s="41"/>
      <c r="I1112" s="46"/>
      <c r="J1112" s="92"/>
      <c r="K1112" s="45"/>
      <c r="L1112" s="45"/>
      <c r="M1112" s="45"/>
      <c r="N1112" s="41"/>
    </row>
    <row r="1113" spans="1:14" x14ac:dyDescent="0.2">
      <c r="A1113" s="41"/>
      <c r="B1113" s="26"/>
      <c r="C1113" s="51"/>
      <c r="D1113" s="47"/>
      <c r="E1113" s="41"/>
      <c r="F1113" s="50"/>
      <c r="G1113" s="41"/>
      <c r="H1113" s="41"/>
      <c r="I1113" s="46"/>
      <c r="J1113" s="92"/>
      <c r="K1113" s="45"/>
      <c r="L1113" s="45"/>
      <c r="M1113" s="45"/>
      <c r="N1113" s="41"/>
    </row>
    <row r="1114" spans="1:14" x14ac:dyDescent="0.2">
      <c r="A1114" s="41"/>
      <c r="B1114" s="26"/>
      <c r="C1114" s="51"/>
      <c r="D1114" s="47"/>
      <c r="E1114" s="41"/>
      <c r="F1114" s="50"/>
      <c r="G1114" s="41"/>
      <c r="H1114" s="41"/>
      <c r="I1114" s="46"/>
      <c r="J1114" s="92"/>
      <c r="K1114" s="45"/>
      <c r="L1114" s="45"/>
      <c r="M1114" s="45"/>
      <c r="N1114" s="41"/>
    </row>
    <row r="1115" spans="1:14" x14ac:dyDescent="0.2">
      <c r="A1115" s="41"/>
      <c r="B1115" s="26"/>
      <c r="C1115" s="51"/>
      <c r="D1115" s="47"/>
      <c r="E1115" s="41"/>
      <c r="F1115" s="50"/>
      <c r="G1115" s="41"/>
      <c r="H1115" s="41"/>
      <c r="I1115" s="46"/>
      <c r="J1115" s="92"/>
      <c r="K1115" s="45"/>
      <c r="L1115" s="45"/>
      <c r="M1115" s="45"/>
      <c r="N1115" s="41"/>
    </row>
    <row r="1116" spans="1:14" x14ac:dyDescent="0.2">
      <c r="A1116" s="41"/>
      <c r="B1116" s="26"/>
      <c r="C1116" s="51"/>
      <c r="D1116" s="47"/>
      <c r="E1116" s="41"/>
      <c r="F1116" s="50"/>
      <c r="G1116" s="41"/>
      <c r="H1116" s="41"/>
      <c r="I1116" s="46"/>
      <c r="J1116" s="92"/>
      <c r="K1116" s="45"/>
      <c r="L1116" s="45"/>
      <c r="M1116" s="45"/>
      <c r="N1116" s="41"/>
    </row>
    <row r="1117" spans="1:14" x14ac:dyDescent="0.2">
      <c r="A1117" s="41"/>
      <c r="B1117" s="26"/>
      <c r="C1117" s="51"/>
      <c r="D1117" s="47"/>
      <c r="E1117" s="41"/>
      <c r="F1117" s="50"/>
      <c r="G1117" s="41"/>
      <c r="H1117" s="41"/>
      <c r="I1117" s="46"/>
      <c r="J1117" s="92"/>
      <c r="K1117" s="45"/>
      <c r="L1117" s="45"/>
      <c r="M1117" s="45"/>
      <c r="N1117" s="41"/>
    </row>
    <row r="1118" spans="1:14" x14ac:dyDescent="0.2">
      <c r="A1118" s="41"/>
      <c r="B1118" s="26"/>
      <c r="C1118" s="51"/>
      <c r="D1118" s="47"/>
      <c r="E1118" s="41"/>
      <c r="F1118" s="50"/>
      <c r="G1118" s="41"/>
      <c r="H1118" s="41"/>
      <c r="I1118" s="46"/>
      <c r="J1118" s="92"/>
      <c r="K1118" s="45"/>
      <c r="L1118" s="45"/>
      <c r="M1118" s="45"/>
      <c r="N1118" s="41"/>
    </row>
    <row r="1119" spans="1:14" x14ac:dyDescent="0.2">
      <c r="A1119" s="41"/>
      <c r="B1119" s="26"/>
      <c r="C1119" s="51"/>
      <c r="D1119" s="47"/>
      <c r="E1119" s="41"/>
      <c r="F1119" s="50"/>
      <c r="G1119" s="41"/>
      <c r="H1119" s="41"/>
      <c r="I1119" s="46"/>
      <c r="J1119" s="92"/>
      <c r="K1119" s="45"/>
      <c r="L1119" s="45"/>
      <c r="M1119" s="45"/>
      <c r="N1119" s="41"/>
    </row>
    <row r="1120" spans="1:14" x14ac:dyDescent="0.2">
      <c r="A1120" s="41"/>
      <c r="B1120" s="26"/>
      <c r="C1120" s="51"/>
      <c r="D1120" s="47"/>
      <c r="E1120" s="41"/>
      <c r="F1120" s="50"/>
      <c r="G1120" s="41"/>
      <c r="H1120" s="41"/>
      <c r="I1120" s="46"/>
      <c r="J1120" s="92"/>
      <c r="K1120" s="45"/>
      <c r="L1120" s="45"/>
      <c r="M1120" s="45"/>
      <c r="N1120" s="41"/>
    </row>
    <row r="1121" spans="1:14" x14ac:dyDescent="0.2">
      <c r="A1121" s="41"/>
      <c r="B1121" s="26"/>
      <c r="C1121" s="51"/>
      <c r="D1121" s="47"/>
      <c r="E1121" s="41"/>
      <c r="F1121" s="50"/>
      <c r="G1121" s="41"/>
      <c r="H1121" s="41"/>
      <c r="I1121" s="46"/>
      <c r="J1121" s="92"/>
      <c r="K1121" s="45"/>
      <c r="L1121" s="45"/>
      <c r="M1121" s="45"/>
      <c r="N1121" s="41"/>
    </row>
    <row r="1122" spans="1:14" x14ac:dyDescent="0.2">
      <c r="A1122" s="41"/>
      <c r="B1122" s="26"/>
      <c r="C1122" s="51"/>
      <c r="D1122" s="47"/>
      <c r="E1122" s="41"/>
      <c r="F1122" s="50"/>
      <c r="G1122" s="41"/>
      <c r="H1122" s="41"/>
      <c r="I1122" s="46"/>
      <c r="J1122" s="92"/>
      <c r="K1122" s="45"/>
      <c r="L1122" s="45"/>
      <c r="M1122" s="45"/>
      <c r="N1122" s="41"/>
    </row>
    <row r="1123" spans="1:14" x14ac:dyDescent="0.2">
      <c r="A1123" s="41"/>
      <c r="B1123" s="26"/>
      <c r="C1123" s="51"/>
      <c r="D1123" s="47"/>
      <c r="E1123" s="41"/>
      <c r="F1123" s="50"/>
      <c r="G1123" s="41"/>
      <c r="H1123" s="41"/>
      <c r="I1123" s="46"/>
      <c r="J1123" s="92"/>
      <c r="K1123" s="45"/>
      <c r="L1123" s="45"/>
      <c r="M1123" s="45"/>
      <c r="N1123" s="41"/>
    </row>
    <row r="1124" spans="1:14" x14ac:dyDescent="0.2">
      <c r="A1124" s="41"/>
      <c r="B1124" s="26"/>
      <c r="C1124" s="51"/>
      <c r="D1124" s="47"/>
      <c r="E1124" s="41"/>
      <c r="F1124" s="50"/>
      <c r="G1124" s="41"/>
      <c r="H1124" s="41"/>
      <c r="I1124" s="46"/>
      <c r="J1124" s="92"/>
      <c r="K1124" s="45"/>
      <c r="L1124" s="45"/>
      <c r="M1124" s="45"/>
      <c r="N1124" s="41"/>
    </row>
    <row r="1125" spans="1:14" x14ac:dyDescent="0.2">
      <c r="A1125" s="41"/>
      <c r="B1125" s="26"/>
      <c r="C1125" s="51"/>
      <c r="D1125" s="47"/>
      <c r="E1125" s="41"/>
      <c r="F1125" s="50"/>
      <c r="G1125" s="41"/>
      <c r="H1125" s="41"/>
      <c r="I1125" s="46"/>
      <c r="J1125" s="92"/>
      <c r="K1125" s="45"/>
      <c r="L1125" s="45"/>
      <c r="M1125" s="45"/>
      <c r="N1125" s="41"/>
    </row>
    <row r="1126" spans="1:14" x14ac:dyDescent="0.2">
      <c r="A1126" s="41"/>
      <c r="B1126" s="26"/>
      <c r="C1126" s="51"/>
      <c r="D1126" s="47"/>
      <c r="E1126" s="41"/>
      <c r="F1126" s="50"/>
      <c r="G1126" s="41"/>
      <c r="H1126" s="41"/>
      <c r="I1126" s="46"/>
      <c r="J1126" s="92"/>
      <c r="K1126" s="45"/>
      <c r="L1126" s="45"/>
      <c r="M1126" s="45"/>
      <c r="N1126" s="41"/>
    </row>
    <row r="1127" spans="1:14" x14ac:dyDescent="0.2">
      <c r="A1127" s="41"/>
      <c r="B1127" s="26"/>
      <c r="C1127" s="51"/>
      <c r="D1127" s="47"/>
      <c r="E1127" s="41"/>
      <c r="F1127" s="50"/>
      <c r="G1127" s="41"/>
      <c r="H1127" s="41"/>
      <c r="I1127" s="46"/>
      <c r="J1127" s="92"/>
      <c r="K1127" s="45"/>
      <c r="L1127" s="45"/>
      <c r="M1127" s="45"/>
      <c r="N1127" s="41"/>
    </row>
    <row r="1128" spans="1:14" x14ac:dyDescent="0.2">
      <c r="A1128" s="41"/>
      <c r="B1128" s="26"/>
      <c r="C1128" s="51"/>
      <c r="D1128" s="47"/>
      <c r="E1128" s="41"/>
      <c r="F1128" s="50"/>
      <c r="G1128" s="41"/>
      <c r="H1128" s="41"/>
      <c r="I1128" s="46"/>
      <c r="J1128" s="92"/>
      <c r="K1128" s="45"/>
      <c r="L1128" s="45"/>
      <c r="M1128" s="45"/>
      <c r="N1128" s="41"/>
    </row>
    <row r="1129" spans="1:14" x14ac:dyDescent="0.2">
      <c r="A1129" s="41"/>
      <c r="B1129" s="26"/>
      <c r="C1129" s="51"/>
      <c r="D1129" s="47"/>
      <c r="E1129" s="41"/>
      <c r="F1129" s="50"/>
      <c r="G1129" s="41"/>
      <c r="H1129" s="41"/>
      <c r="I1129" s="46"/>
      <c r="J1129" s="92"/>
      <c r="K1129" s="45"/>
      <c r="L1129" s="45"/>
      <c r="M1129" s="45"/>
      <c r="N1129" s="41"/>
    </row>
    <row r="1130" spans="1:14" x14ac:dyDescent="0.2">
      <c r="A1130" s="41"/>
      <c r="B1130" s="26"/>
      <c r="C1130" s="51"/>
      <c r="D1130" s="47"/>
      <c r="E1130" s="41"/>
      <c r="F1130" s="50"/>
      <c r="G1130" s="41"/>
      <c r="H1130" s="41"/>
      <c r="I1130" s="46"/>
      <c r="J1130" s="92"/>
      <c r="K1130" s="45"/>
      <c r="L1130" s="45"/>
      <c r="M1130" s="45"/>
      <c r="N1130" s="41"/>
    </row>
    <row r="1131" spans="1:14" x14ac:dyDescent="0.2">
      <c r="A1131" s="41"/>
      <c r="B1131" s="26"/>
      <c r="C1131" s="51"/>
      <c r="D1131" s="47"/>
      <c r="E1131" s="41"/>
      <c r="F1131" s="50"/>
      <c r="G1131" s="41"/>
      <c r="H1131" s="41"/>
      <c r="I1131" s="46"/>
      <c r="J1131" s="92"/>
      <c r="K1131" s="45"/>
      <c r="L1131" s="45"/>
      <c r="M1131" s="45"/>
      <c r="N1131" s="41"/>
    </row>
    <row r="1132" spans="1:14" x14ac:dyDescent="0.2">
      <c r="A1132" s="41"/>
      <c r="B1132" s="26"/>
      <c r="C1132" s="51"/>
      <c r="D1132" s="47"/>
      <c r="E1132" s="41"/>
      <c r="F1132" s="50"/>
      <c r="G1132" s="41"/>
      <c r="H1132" s="41"/>
      <c r="I1132" s="46"/>
      <c r="J1132" s="92"/>
      <c r="K1132" s="45"/>
      <c r="L1132" s="45"/>
      <c r="M1132" s="45"/>
      <c r="N1132" s="41"/>
    </row>
    <row r="1133" spans="1:14" x14ac:dyDescent="0.2">
      <c r="A1133" s="41"/>
      <c r="B1133" s="26"/>
      <c r="C1133" s="51"/>
      <c r="D1133" s="47"/>
      <c r="E1133" s="41"/>
      <c r="F1133" s="50"/>
      <c r="G1133" s="41"/>
      <c r="H1133" s="41"/>
      <c r="I1133" s="46"/>
      <c r="J1133" s="92"/>
      <c r="K1133" s="45"/>
      <c r="L1133" s="45"/>
      <c r="M1133" s="45"/>
      <c r="N1133" s="41"/>
    </row>
    <row r="1134" spans="1:14" x14ac:dyDescent="0.2">
      <c r="A1134" s="41"/>
      <c r="B1134" s="26"/>
      <c r="C1134" s="51"/>
      <c r="D1134" s="47"/>
      <c r="E1134" s="41"/>
      <c r="F1134" s="50"/>
      <c r="G1134" s="41"/>
      <c r="H1134" s="41"/>
      <c r="I1134" s="46"/>
      <c r="J1134" s="92"/>
      <c r="K1134" s="45"/>
      <c r="L1134" s="45"/>
      <c r="M1134" s="45"/>
      <c r="N1134" s="41"/>
    </row>
    <row r="1135" spans="1:14" x14ac:dyDescent="0.2">
      <c r="A1135" s="41"/>
      <c r="B1135" s="26"/>
      <c r="C1135" s="51"/>
      <c r="D1135" s="47"/>
      <c r="E1135" s="41"/>
      <c r="F1135" s="50"/>
      <c r="G1135" s="41"/>
      <c r="H1135" s="41"/>
      <c r="I1135" s="46"/>
      <c r="J1135" s="92"/>
      <c r="K1135" s="45"/>
      <c r="L1135" s="45"/>
      <c r="M1135" s="45"/>
      <c r="N1135" s="41"/>
    </row>
    <row r="1136" spans="1:14" x14ac:dyDescent="0.2">
      <c r="A1136" s="41"/>
      <c r="B1136" s="26"/>
      <c r="C1136" s="51"/>
      <c r="D1136" s="47"/>
      <c r="E1136" s="41"/>
      <c r="F1136" s="50"/>
      <c r="G1136" s="41"/>
      <c r="H1136" s="41"/>
      <c r="I1136" s="46"/>
      <c r="J1136" s="92"/>
      <c r="K1136" s="45"/>
      <c r="L1136" s="45"/>
      <c r="M1136" s="45"/>
      <c r="N1136" s="41"/>
    </row>
    <row r="1137" spans="1:14" x14ac:dyDescent="0.2">
      <c r="A1137" s="41"/>
      <c r="B1137" s="26"/>
      <c r="C1137" s="51"/>
      <c r="D1137" s="47"/>
      <c r="E1137" s="41"/>
      <c r="F1137" s="50"/>
      <c r="G1137" s="41"/>
      <c r="H1137" s="41"/>
      <c r="I1137" s="46"/>
      <c r="J1137" s="92"/>
      <c r="K1137" s="45"/>
      <c r="L1137" s="45"/>
      <c r="M1137" s="45"/>
      <c r="N1137" s="41"/>
    </row>
    <row r="1138" spans="1:14" x14ac:dyDescent="0.2">
      <c r="A1138" s="41"/>
      <c r="B1138" s="26"/>
      <c r="C1138" s="51"/>
      <c r="D1138" s="47"/>
      <c r="E1138" s="41"/>
      <c r="F1138" s="50"/>
      <c r="G1138" s="41"/>
      <c r="H1138" s="41"/>
      <c r="I1138" s="46"/>
      <c r="J1138" s="92"/>
      <c r="K1138" s="45"/>
      <c r="L1138" s="45"/>
      <c r="M1138" s="45"/>
      <c r="N1138" s="41"/>
    </row>
    <row r="1139" spans="1:14" x14ac:dyDescent="0.2">
      <c r="A1139" s="41"/>
      <c r="B1139" s="26"/>
      <c r="C1139" s="51"/>
      <c r="D1139" s="47"/>
      <c r="E1139" s="41"/>
      <c r="F1139" s="50"/>
      <c r="G1139" s="41"/>
      <c r="H1139" s="41"/>
      <c r="I1139" s="46"/>
      <c r="J1139" s="92"/>
      <c r="K1139" s="45"/>
      <c r="L1139" s="45"/>
      <c r="M1139" s="45"/>
      <c r="N1139" s="41"/>
    </row>
    <row r="1140" spans="1:14" x14ac:dyDescent="0.2">
      <c r="A1140" s="41"/>
      <c r="B1140" s="26"/>
      <c r="C1140" s="51"/>
      <c r="D1140" s="47"/>
      <c r="E1140" s="41"/>
      <c r="F1140" s="50"/>
      <c r="G1140" s="41"/>
      <c r="H1140" s="41"/>
      <c r="I1140" s="46"/>
      <c r="J1140" s="92"/>
      <c r="K1140" s="45"/>
      <c r="L1140" s="45"/>
      <c r="M1140" s="45"/>
      <c r="N1140" s="41"/>
    </row>
    <row r="1141" spans="1:14" x14ac:dyDescent="0.2">
      <c r="A1141" s="41"/>
      <c r="B1141" s="26"/>
      <c r="C1141" s="51"/>
      <c r="D1141" s="47"/>
      <c r="E1141" s="41"/>
      <c r="F1141" s="50"/>
      <c r="G1141" s="41"/>
      <c r="H1141" s="41"/>
      <c r="I1141" s="46"/>
      <c r="J1141" s="92"/>
      <c r="K1141" s="45"/>
      <c r="L1141" s="45"/>
      <c r="M1141" s="45"/>
      <c r="N1141" s="41"/>
    </row>
    <row r="1142" spans="1:14" x14ac:dyDescent="0.2">
      <c r="A1142" s="41"/>
      <c r="B1142" s="26"/>
      <c r="C1142" s="51"/>
      <c r="D1142" s="47"/>
      <c r="E1142" s="41"/>
      <c r="F1142" s="50"/>
      <c r="G1142" s="41"/>
      <c r="H1142" s="41"/>
      <c r="I1142" s="46"/>
      <c r="J1142" s="92"/>
      <c r="K1142" s="45"/>
      <c r="L1142" s="45"/>
      <c r="M1142" s="45"/>
      <c r="N1142" s="41"/>
    </row>
    <row r="1143" spans="1:14" x14ac:dyDescent="0.2">
      <c r="A1143" s="41"/>
      <c r="B1143" s="26"/>
      <c r="C1143" s="51"/>
      <c r="D1143" s="47"/>
      <c r="E1143" s="41"/>
      <c r="F1143" s="50"/>
      <c r="G1143" s="41"/>
      <c r="H1143" s="41"/>
      <c r="I1143" s="46"/>
      <c r="J1143" s="92"/>
      <c r="K1143" s="45"/>
      <c r="L1143" s="45"/>
      <c r="M1143" s="45"/>
      <c r="N1143" s="41"/>
    </row>
    <row r="1144" spans="1:14" x14ac:dyDescent="0.2">
      <c r="A1144" s="41"/>
      <c r="B1144" s="26"/>
      <c r="C1144" s="51"/>
      <c r="D1144" s="47"/>
      <c r="E1144" s="41"/>
      <c r="F1144" s="50"/>
      <c r="G1144" s="41"/>
      <c r="H1144" s="41"/>
      <c r="I1144" s="46"/>
      <c r="J1144" s="92"/>
      <c r="K1144" s="45"/>
      <c r="L1144" s="45"/>
      <c r="M1144" s="45"/>
      <c r="N1144" s="41"/>
    </row>
    <row r="1145" spans="1:14" x14ac:dyDescent="0.2">
      <c r="A1145" s="41"/>
      <c r="B1145" s="26"/>
      <c r="C1145" s="51"/>
      <c r="D1145" s="47"/>
      <c r="E1145" s="41"/>
      <c r="F1145" s="50"/>
      <c r="G1145" s="41"/>
      <c r="H1145" s="41"/>
      <c r="I1145" s="46"/>
      <c r="J1145" s="92"/>
      <c r="K1145" s="45"/>
      <c r="L1145" s="45"/>
      <c r="M1145" s="45"/>
      <c r="N1145" s="41"/>
    </row>
    <row r="1146" spans="1:14" x14ac:dyDescent="0.2">
      <c r="A1146" s="41"/>
      <c r="B1146" s="26"/>
      <c r="C1146" s="51"/>
      <c r="D1146" s="47"/>
      <c r="E1146" s="41"/>
      <c r="F1146" s="50"/>
      <c r="G1146" s="41"/>
      <c r="H1146" s="41"/>
      <c r="I1146" s="46"/>
      <c r="J1146" s="92"/>
      <c r="K1146" s="45"/>
      <c r="L1146" s="45"/>
      <c r="M1146" s="45"/>
      <c r="N1146" s="41"/>
    </row>
    <row r="1147" spans="1:14" x14ac:dyDescent="0.2">
      <c r="A1147" s="41"/>
      <c r="B1147" s="26"/>
      <c r="C1147" s="51"/>
      <c r="D1147" s="47"/>
      <c r="E1147" s="41"/>
      <c r="F1147" s="50"/>
      <c r="G1147" s="41"/>
      <c r="H1147" s="41"/>
      <c r="I1147" s="46"/>
      <c r="J1147" s="92"/>
      <c r="K1147" s="45"/>
      <c r="L1147" s="45"/>
      <c r="M1147" s="45"/>
      <c r="N1147" s="41"/>
    </row>
    <row r="1148" spans="1:14" x14ac:dyDescent="0.2">
      <c r="A1148" s="41"/>
      <c r="B1148" s="26"/>
      <c r="C1148" s="51"/>
      <c r="D1148" s="47"/>
      <c r="E1148" s="41"/>
      <c r="F1148" s="50"/>
      <c r="G1148" s="41"/>
      <c r="H1148" s="41"/>
      <c r="I1148" s="46"/>
      <c r="J1148" s="92"/>
      <c r="K1148" s="45"/>
      <c r="L1148" s="45"/>
      <c r="M1148" s="45"/>
      <c r="N1148" s="41"/>
    </row>
    <row r="1149" spans="1:14" x14ac:dyDescent="0.2">
      <c r="A1149" s="41"/>
      <c r="B1149" s="26"/>
      <c r="C1149" s="51"/>
      <c r="D1149" s="47"/>
      <c r="E1149" s="41"/>
      <c r="F1149" s="50"/>
      <c r="G1149" s="41"/>
      <c r="H1149" s="41"/>
      <c r="I1149" s="46"/>
      <c r="J1149" s="92"/>
      <c r="K1149" s="45"/>
      <c r="L1149" s="45"/>
      <c r="M1149" s="45"/>
      <c r="N1149" s="41"/>
    </row>
    <row r="1150" spans="1:14" x14ac:dyDescent="0.2">
      <c r="A1150" s="41"/>
      <c r="B1150" s="26"/>
      <c r="C1150" s="51"/>
      <c r="D1150" s="47"/>
      <c r="E1150" s="41"/>
      <c r="F1150" s="50"/>
      <c r="G1150" s="41"/>
      <c r="H1150" s="41"/>
      <c r="I1150" s="46"/>
      <c r="J1150" s="92"/>
      <c r="K1150" s="45"/>
      <c r="L1150" s="45"/>
      <c r="M1150" s="45"/>
      <c r="N1150" s="41"/>
    </row>
    <row r="1151" spans="1:14" x14ac:dyDescent="0.2">
      <c r="A1151" s="41"/>
      <c r="B1151" s="26"/>
      <c r="C1151" s="51"/>
      <c r="D1151" s="47"/>
      <c r="E1151" s="41"/>
      <c r="F1151" s="50"/>
      <c r="G1151" s="41"/>
      <c r="H1151" s="41"/>
      <c r="I1151" s="46"/>
      <c r="J1151" s="92"/>
      <c r="K1151" s="45"/>
      <c r="L1151" s="45"/>
      <c r="M1151" s="45"/>
      <c r="N1151" s="41"/>
    </row>
    <row r="1152" spans="1:14" x14ac:dyDescent="0.2">
      <c r="A1152" s="41"/>
      <c r="B1152" s="26"/>
      <c r="C1152" s="51"/>
      <c r="D1152" s="47"/>
      <c r="E1152" s="41"/>
      <c r="F1152" s="50"/>
      <c r="G1152" s="41"/>
      <c r="H1152" s="41"/>
      <c r="I1152" s="46"/>
      <c r="J1152" s="92"/>
      <c r="K1152" s="45"/>
      <c r="L1152" s="45"/>
      <c r="M1152" s="45"/>
      <c r="N1152" s="41"/>
    </row>
    <row r="1153" spans="1:14" x14ac:dyDescent="0.2">
      <c r="A1153" s="41"/>
      <c r="B1153" s="26"/>
      <c r="C1153" s="51"/>
      <c r="D1153" s="47"/>
      <c r="E1153" s="41"/>
      <c r="F1153" s="50"/>
      <c r="G1153" s="41"/>
      <c r="H1153" s="41"/>
      <c r="I1153" s="46"/>
      <c r="J1153" s="92"/>
      <c r="K1153" s="45"/>
      <c r="L1153" s="45"/>
      <c r="M1153" s="45"/>
      <c r="N1153" s="41"/>
    </row>
    <row r="1154" spans="1:14" x14ac:dyDescent="0.2">
      <c r="A1154" s="41"/>
      <c r="B1154" s="26"/>
      <c r="C1154" s="51"/>
      <c r="D1154" s="47"/>
      <c r="E1154" s="41"/>
      <c r="F1154" s="50"/>
      <c r="G1154" s="41"/>
      <c r="H1154" s="41"/>
      <c r="I1154" s="46"/>
      <c r="J1154" s="92"/>
      <c r="K1154" s="45"/>
      <c r="L1154" s="45"/>
      <c r="M1154" s="45"/>
      <c r="N1154" s="41"/>
    </row>
    <row r="1155" spans="1:14" x14ac:dyDescent="0.2">
      <c r="A1155" s="41"/>
      <c r="B1155" s="26"/>
      <c r="C1155" s="51"/>
      <c r="D1155" s="47"/>
      <c r="E1155" s="41"/>
      <c r="F1155" s="50"/>
      <c r="G1155" s="41"/>
      <c r="H1155" s="41"/>
      <c r="I1155" s="46"/>
      <c r="J1155" s="92"/>
      <c r="K1155" s="45"/>
      <c r="L1155" s="45"/>
      <c r="M1155" s="45"/>
      <c r="N1155" s="41"/>
    </row>
    <row r="1156" spans="1:14" x14ac:dyDescent="0.2">
      <c r="A1156" s="41"/>
      <c r="B1156" s="26"/>
      <c r="C1156" s="51"/>
      <c r="D1156" s="47"/>
      <c r="E1156" s="41"/>
      <c r="F1156" s="50"/>
      <c r="G1156" s="41"/>
      <c r="H1156" s="41"/>
      <c r="I1156" s="46"/>
      <c r="J1156" s="92"/>
      <c r="K1156" s="45"/>
      <c r="L1156" s="45"/>
      <c r="M1156" s="45"/>
      <c r="N1156" s="41"/>
    </row>
    <row r="1157" spans="1:14" x14ac:dyDescent="0.2">
      <c r="A1157" s="41"/>
      <c r="B1157" s="26"/>
      <c r="C1157" s="51"/>
      <c r="D1157" s="47"/>
      <c r="E1157" s="41"/>
      <c r="F1157" s="50"/>
      <c r="G1157" s="41"/>
      <c r="H1157" s="41"/>
      <c r="I1157" s="46"/>
      <c r="J1157" s="92"/>
      <c r="K1157" s="45"/>
      <c r="L1157" s="45"/>
      <c r="M1157" s="45"/>
      <c r="N1157" s="41"/>
    </row>
    <row r="1158" spans="1:14" x14ac:dyDescent="0.2">
      <c r="A1158" s="41"/>
      <c r="B1158" s="26"/>
      <c r="C1158" s="51"/>
      <c r="D1158" s="47"/>
      <c r="E1158" s="41"/>
      <c r="F1158" s="50"/>
      <c r="G1158" s="41"/>
      <c r="H1158" s="41"/>
      <c r="I1158" s="46"/>
      <c r="J1158" s="92"/>
      <c r="K1158" s="45"/>
      <c r="L1158" s="45"/>
      <c r="M1158" s="45"/>
      <c r="N1158" s="41"/>
    </row>
    <row r="1159" spans="1:14" x14ac:dyDescent="0.2">
      <c r="A1159" s="41"/>
      <c r="B1159" s="26"/>
      <c r="C1159" s="51"/>
      <c r="D1159" s="47"/>
      <c r="E1159" s="41"/>
      <c r="F1159" s="50"/>
      <c r="G1159" s="41"/>
      <c r="H1159" s="41"/>
      <c r="I1159" s="46"/>
      <c r="J1159" s="92"/>
      <c r="K1159" s="45"/>
      <c r="L1159" s="45"/>
      <c r="M1159" s="45"/>
      <c r="N1159" s="41"/>
    </row>
    <row r="1160" spans="1:14" x14ac:dyDescent="0.2">
      <c r="A1160" s="41"/>
      <c r="B1160" s="26"/>
      <c r="C1160" s="51"/>
      <c r="D1160" s="47"/>
      <c r="E1160" s="41"/>
      <c r="F1160" s="50"/>
      <c r="G1160" s="41"/>
      <c r="H1160" s="41"/>
      <c r="I1160" s="46"/>
      <c r="J1160" s="92"/>
      <c r="K1160" s="45"/>
      <c r="L1160" s="45"/>
      <c r="M1160" s="45"/>
      <c r="N1160" s="41"/>
    </row>
    <row r="1161" spans="1:14" x14ac:dyDescent="0.2">
      <c r="A1161" s="41"/>
      <c r="B1161" s="26"/>
      <c r="C1161" s="51"/>
      <c r="D1161" s="47"/>
      <c r="E1161" s="41"/>
      <c r="F1161" s="50"/>
      <c r="G1161" s="41"/>
      <c r="H1161" s="41"/>
      <c r="I1161" s="46"/>
      <c r="J1161" s="92"/>
      <c r="K1161" s="45"/>
      <c r="L1161" s="45"/>
      <c r="M1161" s="45"/>
      <c r="N1161" s="41"/>
    </row>
    <row r="1162" spans="1:14" x14ac:dyDescent="0.2">
      <c r="A1162" s="41"/>
      <c r="B1162" s="26"/>
      <c r="C1162" s="51"/>
      <c r="D1162" s="47"/>
      <c r="E1162" s="41"/>
      <c r="F1162" s="50"/>
      <c r="G1162" s="41"/>
      <c r="H1162" s="41"/>
      <c r="I1162" s="46"/>
      <c r="J1162" s="92"/>
      <c r="K1162" s="45"/>
      <c r="L1162" s="45"/>
      <c r="M1162" s="45"/>
      <c r="N1162" s="41"/>
    </row>
    <row r="1163" spans="1:14" x14ac:dyDescent="0.2">
      <c r="A1163" s="41"/>
      <c r="B1163" s="26"/>
      <c r="C1163" s="51"/>
      <c r="D1163" s="47"/>
      <c r="E1163" s="41"/>
      <c r="F1163" s="50"/>
      <c r="G1163" s="41"/>
      <c r="H1163" s="41"/>
      <c r="I1163" s="46"/>
      <c r="J1163" s="92"/>
      <c r="K1163" s="45"/>
      <c r="L1163" s="45"/>
      <c r="M1163" s="45"/>
      <c r="N1163" s="41"/>
    </row>
    <row r="1164" spans="1:14" x14ac:dyDescent="0.2">
      <c r="A1164" s="41"/>
      <c r="B1164" s="26"/>
      <c r="C1164" s="51"/>
      <c r="D1164" s="47"/>
      <c r="E1164" s="41"/>
      <c r="F1164" s="50"/>
      <c r="G1164" s="41"/>
      <c r="H1164" s="41"/>
      <c r="I1164" s="46"/>
      <c r="J1164" s="92"/>
      <c r="K1164" s="45"/>
      <c r="L1164" s="45"/>
      <c r="M1164" s="45"/>
      <c r="N1164" s="41"/>
    </row>
    <row r="1165" spans="1:14" x14ac:dyDescent="0.2">
      <c r="A1165" s="41"/>
      <c r="B1165" s="26"/>
      <c r="C1165" s="51"/>
      <c r="D1165" s="47"/>
      <c r="E1165" s="41"/>
      <c r="F1165" s="50"/>
      <c r="G1165" s="41"/>
      <c r="H1165" s="41"/>
      <c r="I1165" s="46"/>
      <c r="J1165" s="92"/>
      <c r="K1165" s="45"/>
      <c r="L1165" s="45"/>
      <c r="M1165" s="45"/>
      <c r="N1165" s="41"/>
    </row>
    <row r="1166" spans="1:14" x14ac:dyDescent="0.2">
      <c r="A1166" s="41"/>
      <c r="B1166" s="26"/>
      <c r="C1166" s="51"/>
      <c r="D1166" s="47"/>
      <c r="E1166" s="41"/>
      <c r="F1166" s="50"/>
      <c r="G1166" s="41"/>
      <c r="H1166" s="41"/>
      <c r="I1166" s="46"/>
      <c r="J1166" s="92"/>
      <c r="K1166" s="45"/>
      <c r="L1166" s="45"/>
      <c r="M1166" s="45"/>
      <c r="N1166" s="41"/>
    </row>
    <row r="1167" spans="1:14" x14ac:dyDescent="0.2">
      <c r="A1167" s="41"/>
      <c r="B1167" s="26"/>
      <c r="C1167" s="51"/>
      <c r="D1167" s="47"/>
      <c r="E1167" s="41"/>
      <c r="F1167" s="50"/>
      <c r="G1167" s="41"/>
      <c r="H1167" s="41"/>
      <c r="I1167" s="46"/>
      <c r="J1167" s="92"/>
      <c r="K1167" s="45"/>
      <c r="L1167" s="45"/>
      <c r="M1167" s="45"/>
      <c r="N1167" s="41"/>
    </row>
    <row r="1168" spans="1:14" x14ac:dyDescent="0.2">
      <c r="A1168" s="41"/>
      <c r="B1168" s="26"/>
      <c r="C1168" s="51"/>
      <c r="D1168" s="47"/>
      <c r="E1168" s="41"/>
      <c r="F1168" s="50"/>
      <c r="G1168" s="41"/>
      <c r="H1168" s="41"/>
      <c r="I1168" s="46"/>
      <c r="J1168" s="92"/>
      <c r="K1168" s="45"/>
      <c r="L1168" s="45"/>
      <c r="M1168" s="45"/>
      <c r="N1168" s="41"/>
    </row>
    <row r="1169" spans="1:14" x14ac:dyDescent="0.2">
      <c r="A1169" s="41"/>
      <c r="B1169" s="26"/>
      <c r="C1169" s="51"/>
      <c r="D1169" s="47"/>
      <c r="E1169" s="41"/>
      <c r="F1169" s="50"/>
      <c r="G1169" s="41"/>
      <c r="H1169" s="41"/>
      <c r="I1169" s="46"/>
      <c r="J1169" s="92"/>
      <c r="K1169" s="45"/>
      <c r="L1169" s="45"/>
      <c r="M1169" s="45"/>
      <c r="N1169" s="41"/>
    </row>
    <row r="1170" spans="1:14" x14ac:dyDescent="0.2">
      <c r="A1170" s="41"/>
      <c r="B1170" s="26"/>
      <c r="C1170" s="51"/>
      <c r="D1170" s="47"/>
      <c r="E1170" s="41"/>
      <c r="F1170" s="50"/>
      <c r="G1170" s="41"/>
      <c r="H1170" s="41"/>
      <c r="I1170" s="46"/>
      <c r="J1170" s="92"/>
      <c r="K1170" s="45"/>
      <c r="L1170" s="45"/>
      <c r="M1170" s="45"/>
      <c r="N1170" s="41"/>
    </row>
    <row r="1171" spans="1:14" x14ac:dyDescent="0.2">
      <c r="A1171" s="41"/>
      <c r="B1171" s="26"/>
      <c r="C1171" s="51"/>
      <c r="D1171" s="47"/>
      <c r="E1171" s="41"/>
      <c r="F1171" s="50"/>
      <c r="G1171" s="41"/>
      <c r="H1171" s="41"/>
      <c r="I1171" s="46"/>
      <c r="J1171" s="92"/>
      <c r="K1171" s="45"/>
      <c r="L1171" s="45"/>
      <c r="M1171" s="45"/>
      <c r="N1171" s="41"/>
    </row>
    <row r="1172" spans="1:14" x14ac:dyDescent="0.2">
      <c r="A1172" s="41"/>
      <c r="B1172" s="26"/>
      <c r="C1172" s="51"/>
      <c r="D1172" s="47"/>
      <c r="E1172" s="41"/>
      <c r="F1172" s="50"/>
      <c r="G1172" s="41"/>
      <c r="H1172" s="41"/>
      <c r="I1172" s="46"/>
      <c r="J1172" s="92"/>
      <c r="K1172" s="45"/>
      <c r="L1172" s="45"/>
      <c r="M1172" s="45"/>
      <c r="N1172" s="41"/>
    </row>
    <row r="1173" spans="1:14" x14ac:dyDescent="0.2">
      <c r="A1173" s="41"/>
      <c r="B1173" s="26"/>
      <c r="C1173" s="51"/>
      <c r="D1173" s="47"/>
      <c r="E1173" s="41"/>
      <c r="F1173" s="50"/>
      <c r="G1173" s="41"/>
      <c r="H1173" s="41"/>
      <c r="I1173" s="46"/>
      <c r="J1173" s="92"/>
      <c r="K1173" s="45"/>
      <c r="L1173" s="45"/>
      <c r="M1173" s="45"/>
      <c r="N1173" s="41"/>
    </row>
    <row r="1174" spans="1:14" x14ac:dyDescent="0.2">
      <c r="A1174" s="41"/>
      <c r="B1174" s="26"/>
      <c r="C1174" s="51"/>
      <c r="D1174" s="47"/>
      <c r="E1174" s="41"/>
      <c r="F1174" s="50"/>
      <c r="G1174" s="41"/>
      <c r="H1174" s="41"/>
      <c r="I1174" s="46"/>
      <c r="J1174" s="92"/>
      <c r="K1174" s="45"/>
      <c r="L1174" s="45"/>
      <c r="M1174" s="45"/>
      <c r="N1174" s="41"/>
    </row>
    <row r="1175" spans="1:14" x14ac:dyDescent="0.2">
      <c r="A1175" s="41"/>
      <c r="B1175" s="26"/>
      <c r="C1175" s="51"/>
      <c r="D1175" s="47"/>
      <c r="E1175" s="41"/>
      <c r="F1175" s="50"/>
      <c r="G1175" s="41"/>
      <c r="H1175" s="41"/>
      <c r="I1175" s="46"/>
      <c r="J1175" s="92"/>
      <c r="K1175" s="45"/>
      <c r="L1175" s="45"/>
      <c r="M1175" s="45"/>
      <c r="N1175" s="41"/>
    </row>
    <row r="1176" spans="1:14" x14ac:dyDescent="0.2">
      <c r="A1176" s="41"/>
      <c r="B1176" s="26"/>
      <c r="C1176" s="51"/>
      <c r="D1176" s="47"/>
      <c r="E1176" s="41"/>
      <c r="F1176" s="50"/>
      <c r="G1176" s="41"/>
      <c r="H1176" s="41"/>
      <c r="I1176" s="46"/>
      <c r="J1176" s="92"/>
      <c r="K1176" s="45"/>
      <c r="L1176" s="45"/>
      <c r="M1176" s="45"/>
      <c r="N1176" s="41"/>
    </row>
    <row r="1177" spans="1:14" x14ac:dyDescent="0.2">
      <c r="A1177" s="41"/>
      <c r="B1177" s="26"/>
      <c r="C1177" s="51"/>
      <c r="D1177" s="47"/>
      <c r="E1177" s="41"/>
      <c r="F1177" s="50"/>
      <c r="G1177" s="41"/>
      <c r="H1177" s="41"/>
      <c r="I1177" s="46"/>
      <c r="J1177" s="92"/>
      <c r="K1177" s="45"/>
      <c r="L1177" s="45"/>
      <c r="M1177" s="45"/>
      <c r="N1177" s="41"/>
    </row>
    <row r="1178" spans="1:14" x14ac:dyDescent="0.2">
      <c r="A1178" s="41"/>
      <c r="B1178" s="26"/>
      <c r="C1178" s="51"/>
      <c r="D1178" s="47"/>
      <c r="E1178" s="41"/>
      <c r="F1178" s="50"/>
      <c r="G1178" s="41"/>
      <c r="H1178" s="41"/>
      <c r="I1178" s="46"/>
      <c r="J1178" s="92"/>
      <c r="K1178" s="45"/>
      <c r="L1178" s="45"/>
      <c r="M1178" s="45"/>
      <c r="N1178" s="41"/>
    </row>
    <row r="1179" spans="1:14" x14ac:dyDescent="0.2">
      <c r="A1179" s="41"/>
      <c r="B1179" s="26"/>
      <c r="C1179" s="51"/>
      <c r="D1179" s="47"/>
      <c r="E1179" s="41"/>
      <c r="F1179" s="50"/>
      <c r="G1179" s="41"/>
      <c r="H1179" s="41"/>
      <c r="I1179" s="46"/>
      <c r="J1179" s="92"/>
      <c r="K1179" s="45"/>
      <c r="L1179" s="45"/>
      <c r="M1179" s="45"/>
      <c r="N1179" s="41"/>
    </row>
    <row r="1180" spans="1:14" x14ac:dyDescent="0.2">
      <c r="A1180" s="41"/>
      <c r="B1180" s="26"/>
      <c r="C1180" s="51"/>
      <c r="D1180" s="47"/>
      <c r="E1180" s="41"/>
      <c r="F1180" s="50"/>
      <c r="G1180" s="41"/>
      <c r="H1180" s="41"/>
      <c r="I1180" s="46"/>
      <c r="J1180" s="92"/>
      <c r="K1180" s="45"/>
      <c r="L1180" s="45"/>
      <c r="M1180" s="45"/>
      <c r="N1180" s="41"/>
    </row>
    <row r="1181" spans="1:14" x14ac:dyDescent="0.2">
      <c r="A1181" s="41"/>
      <c r="B1181" s="26"/>
      <c r="C1181" s="51"/>
      <c r="D1181" s="47"/>
      <c r="E1181" s="41"/>
      <c r="F1181" s="50"/>
      <c r="G1181" s="41"/>
      <c r="H1181" s="41"/>
      <c r="I1181" s="46"/>
      <c r="J1181" s="92"/>
      <c r="K1181" s="45"/>
      <c r="L1181" s="45"/>
      <c r="M1181" s="45"/>
      <c r="N1181" s="41"/>
    </row>
    <row r="1182" spans="1:14" x14ac:dyDescent="0.2">
      <c r="A1182" s="41"/>
      <c r="B1182" s="26"/>
      <c r="C1182" s="51"/>
      <c r="D1182" s="47"/>
      <c r="E1182" s="41"/>
      <c r="F1182" s="50"/>
      <c r="G1182" s="41"/>
      <c r="H1182" s="41"/>
      <c r="I1182" s="46"/>
      <c r="J1182" s="92"/>
      <c r="K1182" s="45"/>
      <c r="L1182" s="45"/>
      <c r="M1182" s="45"/>
      <c r="N1182" s="41"/>
    </row>
    <row r="1183" spans="1:14" x14ac:dyDescent="0.2">
      <c r="A1183" s="41"/>
      <c r="B1183" s="26"/>
      <c r="C1183" s="51"/>
      <c r="D1183" s="47"/>
      <c r="E1183" s="41"/>
      <c r="F1183" s="50"/>
      <c r="G1183" s="41"/>
      <c r="H1183" s="41"/>
      <c r="I1183" s="46"/>
      <c r="J1183" s="92"/>
      <c r="K1183" s="45"/>
      <c r="L1183" s="45"/>
      <c r="M1183" s="45"/>
      <c r="N1183" s="41"/>
    </row>
    <row r="1184" spans="1:14" x14ac:dyDescent="0.2">
      <c r="A1184" s="41"/>
      <c r="B1184" s="26"/>
      <c r="C1184" s="51"/>
      <c r="D1184" s="47"/>
      <c r="E1184" s="41"/>
      <c r="F1184" s="50"/>
      <c r="G1184" s="41"/>
      <c r="H1184" s="41"/>
      <c r="I1184" s="46"/>
      <c r="J1184" s="92"/>
      <c r="K1184" s="45"/>
      <c r="L1184" s="45"/>
      <c r="M1184" s="45"/>
      <c r="N1184" s="41"/>
    </row>
    <row r="1185" spans="1:14" x14ac:dyDescent="0.2">
      <c r="A1185" s="41"/>
      <c r="B1185" s="26"/>
      <c r="C1185" s="51"/>
      <c r="D1185" s="47"/>
      <c r="E1185" s="41"/>
      <c r="F1185" s="50"/>
      <c r="G1185" s="41"/>
      <c r="H1185" s="41"/>
      <c r="I1185" s="46"/>
      <c r="J1185" s="92"/>
      <c r="K1185" s="45"/>
      <c r="L1185" s="45"/>
      <c r="M1185" s="45"/>
      <c r="N1185" s="41"/>
    </row>
    <row r="1186" spans="1:14" x14ac:dyDescent="0.2">
      <c r="A1186" s="41"/>
      <c r="B1186" s="26"/>
      <c r="C1186" s="51"/>
      <c r="D1186" s="47"/>
      <c r="E1186" s="41"/>
      <c r="F1186" s="50"/>
      <c r="G1186" s="41"/>
      <c r="H1186" s="41"/>
      <c r="I1186" s="46"/>
      <c r="J1186" s="92"/>
      <c r="K1186" s="45"/>
      <c r="L1186" s="45"/>
      <c r="M1186" s="45"/>
      <c r="N1186" s="41"/>
    </row>
    <row r="1187" spans="1:14" x14ac:dyDescent="0.2">
      <c r="A1187" s="41"/>
      <c r="B1187" s="26"/>
      <c r="C1187" s="51"/>
      <c r="D1187" s="47"/>
      <c r="E1187" s="41"/>
      <c r="F1187" s="50"/>
      <c r="G1187" s="41"/>
      <c r="H1187" s="41"/>
      <c r="I1187" s="46"/>
      <c r="J1187" s="92"/>
      <c r="K1187" s="45"/>
      <c r="L1187" s="45"/>
      <c r="M1187" s="45"/>
      <c r="N1187" s="41"/>
    </row>
    <row r="1188" spans="1:14" x14ac:dyDescent="0.2">
      <c r="A1188" s="41"/>
      <c r="B1188" s="26"/>
      <c r="C1188" s="51"/>
      <c r="D1188" s="47"/>
      <c r="E1188" s="41"/>
      <c r="F1188" s="50"/>
      <c r="G1188" s="41"/>
      <c r="H1188" s="41"/>
      <c r="I1188" s="46"/>
      <c r="J1188" s="92"/>
      <c r="K1188" s="45"/>
      <c r="L1188" s="45"/>
      <c r="M1188" s="45"/>
      <c r="N1188" s="41"/>
    </row>
    <row r="1189" spans="1:14" x14ac:dyDescent="0.2">
      <c r="A1189" s="41"/>
      <c r="B1189" s="26"/>
      <c r="C1189" s="51"/>
      <c r="D1189" s="47"/>
      <c r="E1189" s="41"/>
      <c r="F1189" s="50"/>
      <c r="G1189" s="41"/>
      <c r="H1189" s="41"/>
      <c r="I1189" s="46"/>
      <c r="J1189" s="92"/>
      <c r="K1189" s="45"/>
      <c r="L1189" s="45"/>
      <c r="M1189" s="45"/>
      <c r="N1189" s="41"/>
    </row>
    <row r="1190" spans="1:14" x14ac:dyDescent="0.2">
      <c r="A1190" s="41"/>
      <c r="B1190" s="26"/>
      <c r="C1190" s="51"/>
      <c r="D1190" s="47"/>
      <c r="E1190" s="41"/>
      <c r="F1190" s="50"/>
      <c r="G1190" s="41"/>
      <c r="H1190" s="41"/>
      <c r="I1190" s="46"/>
      <c r="J1190" s="92"/>
      <c r="K1190" s="45"/>
      <c r="L1190" s="45"/>
      <c r="M1190" s="45"/>
      <c r="N1190" s="41"/>
    </row>
    <row r="1191" spans="1:14" x14ac:dyDescent="0.2">
      <c r="A1191" s="41"/>
      <c r="B1191" s="26"/>
      <c r="C1191" s="51"/>
      <c r="D1191" s="47"/>
      <c r="E1191" s="41"/>
      <c r="F1191" s="50"/>
      <c r="G1191" s="41"/>
      <c r="H1191" s="41"/>
      <c r="I1191" s="46"/>
      <c r="J1191" s="92"/>
      <c r="K1191" s="45"/>
      <c r="L1191" s="45"/>
      <c r="M1191" s="45"/>
      <c r="N1191" s="41"/>
    </row>
    <row r="1192" spans="1:14" x14ac:dyDescent="0.2">
      <c r="A1192" s="41"/>
      <c r="B1192" s="26"/>
      <c r="C1192" s="51"/>
      <c r="D1192" s="47"/>
      <c r="E1192" s="41"/>
      <c r="F1192" s="50"/>
      <c r="G1192" s="41"/>
      <c r="H1192" s="41"/>
      <c r="I1192" s="46"/>
      <c r="J1192" s="92"/>
      <c r="K1192" s="45"/>
      <c r="L1192" s="45"/>
      <c r="M1192" s="45"/>
      <c r="N1192" s="41"/>
    </row>
  </sheetData>
  <autoFilter ref="A2:I59" xr:uid="{729DCBC3-4756-4F6D-B8A3-C1FBA2250DB4}"/>
  <mergeCells count="13">
    <mergeCell ref="B56:K56"/>
    <mergeCell ref="B3:K3"/>
    <mergeCell ref="B37:K37"/>
    <mergeCell ref="B42:K42"/>
    <mergeCell ref="B48:K48"/>
    <mergeCell ref="B51:K51"/>
    <mergeCell ref="B54:K54"/>
    <mergeCell ref="B11:K11"/>
    <mergeCell ref="B18:K18"/>
    <mergeCell ref="B23:K23"/>
    <mergeCell ref="B26:K26"/>
    <mergeCell ref="B32:K32"/>
    <mergeCell ref="B9:K9"/>
  </mergeCells>
  <phoneticPr fontId="12" type="noConversion"/>
  <conditionalFormatting sqref="D10:E10 D27:E31 D33:E36 D52:E53 D4:E8 D24:E25 D44:E47 D19:E22 D49:E50 D60:E60 D57:E58 D38:E41 D12:D17">
    <cfRule type="beginsWith" dxfId="255" priority="484" operator="beginsWith" text="Not In Place">
      <formula>LEFT(D4,LEN("Not In Place"))="Not In Place"</formula>
    </cfRule>
    <cfRule type="containsText" dxfId="254" priority="485" operator="containsText" text="Planned">
      <formula>NOT(ISERROR(SEARCH("Planned",D4)))</formula>
    </cfRule>
    <cfRule type="beginsWith" dxfId="253" priority="486" operator="beginsWith" text="In Place">
      <formula>LEFT(D4,LEN("In Place"))="In Place"</formula>
    </cfRule>
  </conditionalFormatting>
  <conditionalFormatting sqref="G10:H10 G38:H39 G60:I60 G33:H33 G28:H31 G24:H24 G52:H53 G4:H8 G35:H36 G49:H50 G44:H47 G19:H20 G57:H58">
    <cfRule type="notContainsBlanks" priority="479" stopIfTrue="1">
      <formula>LEN(TRIM(G4))&gt;0</formula>
    </cfRule>
    <cfRule type="expression" dxfId="252" priority="480">
      <formula>#REF!="Not in place"</formula>
    </cfRule>
    <cfRule type="expression" dxfId="251" priority="481">
      <formula>#REF!="Planned"</formula>
    </cfRule>
  </conditionalFormatting>
  <conditionalFormatting sqref="D55:E55">
    <cfRule type="beginsWith" dxfId="250" priority="396" operator="beginsWith" text="Not In Place">
      <formula>LEFT(D55,LEN("Not In Place"))="Not In Place"</formula>
    </cfRule>
    <cfRule type="containsText" dxfId="249" priority="397" operator="containsText" text="Planned">
      <formula>NOT(ISERROR(SEARCH("Planned",D55)))</formula>
    </cfRule>
    <cfRule type="beginsWith" dxfId="248" priority="398" operator="beginsWith" text="In Place">
      <formula>LEFT(D55,LEN("In Place"))="In Place"</formula>
    </cfRule>
  </conditionalFormatting>
  <conditionalFormatting sqref="G55">
    <cfRule type="notContainsBlanks" priority="391" stopIfTrue="1">
      <formula>LEN(TRIM(G55))&gt;0</formula>
    </cfRule>
    <cfRule type="expression" dxfId="247" priority="392">
      <formula>#REF!="Not in place"</formula>
    </cfRule>
    <cfRule type="expression" dxfId="246" priority="393">
      <formula>#REF!="Planned"</formula>
    </cfRule>
  </conditionalFormatting>
  <conditionalFormatting sqref="H55">
    <cfRule type="notContainsBlanks" priority="388" stopIfTrue="1">
      <formula>LEN(TRIM(H55))&gt;0</formula>
    </cfRule>
    <cfRule type="expression" dxfId="245" priority="389">
      <formula>#REF!="Not in place"</formula>
    </cfRule>
    <cfRule type="expression" dxfId="244" priority="390">
      <formula>#REF!="Planned"</formula>
    </cfRule>
  </conditionalFormatting>
  <conditionalFormatting sqref="D59">
    <cfRule type="beginsWith" dxfId="243" priority="49" operator="beginsWith" text="Not In Place">
      <formula>LEFT(D59,LEN("Not In Place"))="Not In Place"</formula>
    </cfRule>
    <cfRule type="containsText" dxfId="242" priority="50" operator="containsText" text="Planned">
      <formula>NOT(ISERROR(SEARCH("Planned",D59)))</formula>
    </cfRule>
    <cfRule type="beginsWith" dxfId="241" priority="51" operator="beginsWith" text="In Place">
      <formula>LEFT(D59,LEN("In Place"))="In Place"</formula>
    </cfRule>
  </conditionalFormatting>
  <conditionalFormatting sqref="D43">
    <cfRule type="beginsWith" dxfId="240" priority="46" operator="beginsWith" text="Not In Place">
      <formula>LEFT(D43,LEN("Not In Place"))="Not In Place"</formula>
    </cfRule>
    <cfRule type="containsText" dxfId="239" priority="47" operator="containsText" text="Planned">
      <formula>NOT(ISERROR(SEARCH("Planned",D43)))</formula>
    </cfRule>
    <cfRule type="beginsWith" dxfId="238" priority="48" operator="beginsWith" text="In Place">
      <formula>LEFT(D43,LEN("In Place"))="In Place"</formula>
    </cfRule>
  </conditionalFormatting>
  <conditionalFormatting sqref="L57:L59">
    <cfRule type="notContainsBlanks" priority="40" stopIfTrue="1">
      <formula>LEN(TRIM(L57))&gt;0</formula>
    </cfRule>
    <cfRule type="expression" dxfId="237" priority="41">
      <formula>$D57="Not in place"</formula>
    </cfRule>
    <cfRule type="expression" dxfId="236" priority="42">
      <formula>$D57="Planned"</formula>
    </cfRule>
  </conditionalFormatting>
  <conditionalFormatting sqref="L55">
    <cfRule type="notContainsBlanks" priority="37" stopIfTrue="1">
      <formula>LEN(TRIM(L55))&gt;0</formula>
    </cfRule>
    <cfRule type="expression" dxfId="235" priority="38">
      <formula>$D55="Not in place"</formula>
    </cfRule>
    <cfRule type="expression" dxfId="234" priority="39">
      <formula>$D55="Planned"</formula>
    </cfRule>
  </conditionalFormatting>
  <conditionalFormatting sqref="L52:L53">
    <cfRule type="notContainsBlanks" priority="34" stopIfTrue="1">
      <formula>LEN(TRIM(L52))&gt;0</formula>
    </cfRule>
    <cfRule type="expression" dxfId="233" priority="35">
      <formula>$D52="Not in place"</formula>
    </cfRule>
    <cfRule type="expression" dxfId="232" priority="36">
      <formula>$D52="Planned"</formula>
    </cfRule>
  </conditionalFormatting>
  <conditionalFormatting sqref="L49:L50">
    <cfRule type="notContainsBlanks" priority="31" stopIfTrue="1">
      <formula>LEN(TRIM(L49))&gt;0</formula>
    </cfRule>
    <cfRule type="expression" dxfId="231" priority="32">
      <formula>$D49="Not in place"</formula>
    </cfRule>
    <cfRule type="expression" dxfId="230" priority="33">
      <formula>$D49="Planned"</formula>
    </cfRule>
  </conditionalFormatting>
  <conditionalFormatting sqref="L43:L47">
    <cfRule type="notContainsBlanks" priority="28" stopIfTrue="1">
      <formula>LEN(TRIM(L43))&gt;0</formula>
    </cfRule>
    <cfRule type="expression" dxfId="229" priority="29">
      <formula>$D43="Not in place"</formula>
    </cfRule>
    <cfRule type="expression" dxfId="228" priority="30">
      <formula>$D43="Planned"</formula>
    </cfRule>
  </conditionalFormatting>
  <conditionalFormatting sqref="L38:L41">
    <cfRule type="notContainsBlanks" priority="25" stopIfTrue="1">
      <formula>LEN(TRIM(L38))&gt;0</formula>
    </cfRule>
    <cfRule type="expression" dxfId="227" priority="26">
      <formula>$D38="Not in place"</formula>
    </cfRule>
    <cfRule type="expression" dxfId="226" priority="27">
      <formula>$D38="Planned"</formula>
    </cfRule>
  </conditionalFormatting>
  <conditionalFormatting sqref="L33:L36">
    <cfRule type="notContainsBlanks" priority="22" stopIfTrue="1">
      <formula>LEN(TRIM(L33))&gt;0</formula>
    </cfRule>
    <cfRule type="expression" dxfId="225" priority="23">
      <formula>$D33="Not in place"</formula>
    </cfRule>
    <cfRule type="expression" dxfId="224" priority="24">
      <formula>$D33="Planned"</formula>
    </cfRule>
  </conditionalFormatting>
  <conditionalFormatting sqref="L27:L31">
    <cfRule type="notContainsBlanks" priority="19" stopIfTrue="1">
      <formula>LEN(TRIM(L27))&gt;0</formula>
    </cfRule>
    <cfRule type="expression" dxfId="223" priority="20">
      <formula>$D27="Not in place"</formula>
    </cfRule>
    <cfRule type="expression" dxfId="222" priority="21">
      <formula>$D27="Planned"</formula>
    </cfRule>
  </conditionalFormatting>
  <conditionalFormatting sqref="L24:L25">
    <cfRule type="notContainsBlanks" priority="16" stopIfTrue="1">
      <formula>LEN(TRIM(L24))&gt;0</formula>
    </cfRule>
    <cfRule type="expression" dxfId="221" priority="17">
      <formula>$D24="Not in place"</formula>
    </cfRule>
    <cfRule type="expression" dxfId="220" priority="18">
      <formula>$D24="Planned"</formula>
    </cfRule>
  </conditionalFormatting>
  <conditionalFormatting sqref="L19:L22">
    <cfRule type="notContainsBlanks" priority="13" stopIfTrue="1">
      <formula>LEN(TRIM(L19))&gt;0</formula>
    </cfRule>
    <cfRule type="expression" dxfId="219" priority="14">
      <formula>$D19="Not in place"</formula>
    </cfRule>
    <cfRule type="expression" dxfId="218" priority="15">
      <formula>$D19="Planned"</formula>
    </cfRule>
  </conditionalFormatting>
  <conditionalFormatting sqref="L14:L17">
    <cfRule type="notContainsBlanks" priority="10" stopIfTrue="1">
      <formula>LEN(TRIM(L14))&gt;0</formula>
    </cfRule>
    <cfRule type="expression" dxfId="217" priority="11">
      <formula>$D14="Not in place"</formula>
    </cfRule>
    <cfRule type="expression" dxfId="216" priority="12">
      <formula>$D14="Planned"</formula>
    </cfRule>
  </conditionalFormatting>
  <conditionalFormatting sqref="L12:L13">
    <cfRule type="notContainsBlanks" priority="7" stopIfTrue="1">
      <formula>LEN(TRIM(L12))&gt;0</formula>
    </cfRule>
    <cfRule type="expression" dxfId="215" priority="8">
      <formula>$D12="Not in place"</formula>
    </cfRule>
    <cfRule type="expression" dxfId="214" priority="9">
      <formula>$D12="Planned"</formula>
    </cfRule>
  </conditionalFormatting>
  <conditionalFormatting sqref="L10">
    <cfRule type="notContainsBlanks" priority="4" stopIfTrue="1">
      <formula>LEN(TRIM(L10))&gt;0</formula>
    </cfRule>
    <cfRule type="expression" dxfId="213" priority="5">
      <formula>$D10="Not in place"</formula>
    </cfRule>
    <cfRule type="expression" dxfId="212" priority="6">
      <formula>$D10="Planned"</formula>
    </cfRule>
  </conditionalFormatting>
  <conditionalFormatting sqref="L4:L8">
    <cfRule type="notContainsBlanks" priority="1" stopIfTrue="1">
      <formula>LEN(TRIM(L4))&gt;0</formula>
    </cfRule>
    <cfRule type="expression" dxfId="211" priority="2">
      <formula>$D4="Not in place"</formula>
    </cfRule>
    <cfRule type="expression" dxfId="210" priority="3">
      <formula>$D4="Planned"</formula>
    </cfRule>
  </conditionalFormatting>
  <dataValidations count="1">
    <dataValidation allowBlank="1" showInputMessage="1" showErrorMessage="1" sqref="E60:E1048576 E2:E58" xr:uid="{D5391A05-285C-44F3-B44F-ECE71633773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C710051-CF57-4FDB-86A4-D87C7ACECF58}">
          <x14:formula1>
            <xm:f>lookup!$A$1:$A$4</xm:f>
          </x14:formula1>
          <xm:sqref>D10 D27:D31 D33:D36 D52:D53 D4:D8 D38:D41 D24:D25 D57:D60 D19:D22 D49:D50 D55 D43:D47 D12:D17</xm:sqref>
        </x14:dataValidation>
        <x14:dataValidation type="list" showInputMessage="1" showErrorMessage="1" xr:uid="{F39017B2-650C-4054-B267-E9A41ED35433}">
          <x14:formula1>
            <xm:f>Statistics!$AE$6:$AE$11</xm:f>
          </x14:formula1>
          <xm:sqref>L57:L59 L55 L52:L53 L49:L50 L43:L47 L38:L41 L33:L36 L27:L31 L24:L25 L19:L22 L12:L17 L10 L4:L8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8F07-C6E6-472D-9336-B9A9FB5D58FC}">
  <sheetPr>
    <tabColor rgb="FF00B0F0"/>
  </sheetPr>
  <dimension ref="A2:O83"/>
  <sheetViews>
    <sheetView topLeftCell="C19" zoomScale="70" zoomScaleNormal="70" workbookViewId="0">
      <selection activeCell="E5" sqref="E5"/>
    </sheetView>
  </sheetViews>
  <sheetFormatPr baseColWidth="10" defaultColWidth="29" defaultRowHeight="15" x14ac:dyDescent="0.2"/>
  <cols>
    <col min="1" max="1" width="13.1640625" style="135" customWidth="1"/>
    <col min="2" max="2" width="14.6640625" style="135" customWidth="1"/>
    <col min="3" max="3" width="47.5" style="135" customWidth="1"/>
    <col min="4" max="4" width="35" style="135" customWidth="1"/>
    <col min="5" max="5" width="9.1640625" style="139"/>
    <col min="6" max="6" width="29" style="135"/>
    <col min="7" max="7" width="62.5" style="135" customWidth="1"/>
    <col min="8" max="8" width="49.83203125" style="135" customWidth="1"/>
    <col min="9" max="9" width="20.6640625" style="135" customWidth="1"/>
    <col min="10" max="10" width="16.33203125" style="135" customWidth="1"/>
    <col min="11" max="11" width="77.33203125" style="135" customWidth="1"/>
    <col min="12" max="13" width="29" style="135"/>
    <col min="14" max="14" width="55.6640625" style="135" customWidth="1"/>
    <col min="15" max="15" width="0" style="135" hidden="1" customWidth="1"/>
    <col min="16" max="16384" width="29" style="135"/>
  </cols>
  <sheetData>
    <row r="2" spans="1:15" ht="34" x14ac:dyDescent="0.2">
      <c r="A2" s="140" t="s">
        <v>501</v>
      </c>
      <c r="B2" s="140" t="s">
        <v>502</v>
      </c>
      <c r="C2" s="140" t="s">
        <v>503</v>
      </c>
      <c r="D2" s="140" t="s">
        <v>504</v>
      </c>
      <c r="E2" s="140" t="s">
        <v>262</v>
      </c>
      <c r="F2" s="140" t="s">
        <v>505</v>
      </c>
      <c r="G2" s="140" t="s">
        <v>17</v>
      </c>
      <c r="H2" s="140" t="s">
        <v>506</v>
      </c>
      <c r="I2" s="140" t="s">
        <v>507</v>
      </c>
      <c r="J2" s="140" t="s">
        <v>508</v>
      </c>
      <c r="K2" s="140" t="s">
        <v>509</v>
      </c>
      <c r="L2" s="140" t="s">
        <v>510</v>
      </c>
      <c r="M2" s="140" t="s">
        <v>197</v>
      </c>
      <c r="N2" s="140" t="s">
        <v>269</v>
      </c>
      <c r="O2" s="135" t="s">
        <v>511</v>
      </c>
    </row>
    <row r="3" spans="1:15" ht="37.5" customHeight="1" x14ac:dyDescent="0.2">
      <c r="A3" s="141" t="s">
        <v>456</v>
      </c>
      <c r="B3" s="250" t="s">
        <v>457</v>
      </c>
      <c r="C3" s="251"/>
      <c r="D3" s="252"/>
      <c r="E3" s="142"/>
      <c r="F3" s="143"/>
      <c r="G3" s="224" t="s">
        <v>512</v>
      </c>
      <c r="H3" s="224" t="s">
        <v>513</v>
      </c>
      <c r="I3" s="224"/>
      <c r="J3" s="224"/>
      <c r="K3" s="144" t="s">
        <v>514</v>
      </c>
      <c r="L3" s="143"/>
      <c r="M3" s="143"/>
      <c r="N3" s="143"/>
    </row>
    <row r="4" spans="1:15" ht="74.25" customHeight="1" x14ac:dyDescent="0.2">
      <c r="A4" s="145"/>
      <c r="B4" s="146" t="s">
        <v>218</v>
      </c>
      <c r="C4" s="147" t="s">
        <v>515</v>
      </c>
      <c r="D4" s="148" t="s">
        <v>516</v>
      </c>
      <c r="E4" s="148" t="s">
        <v>517</v>
      </c>
      <c r="F4" s="148" t="s">
        <v>517</v>
      </c>
      <c r="G4" s="225" t="s">
        <v>517</v>
      </c>
      <c r="H4" s="225" t="s">
        <v>517</v>
      </c>
      <c r="I4" s="225"/>
      <c r="J4" s="225"/>
      <c r="K4" s="149" t="s">
        <v>514</v>
      </c>
      <c r="L4" s="145"/>
      <c r="M4" s="145"/>
      <c r="N4" s="145"/>
    </row>
    <row r="5" spans="1:15" ht="189.75" customHeight="1" x14ac:dyDescent="0.2">
      <c r="A5" s="150"/>
      <c r="B5" s="151" t="s">
        <v>518</v>
      </c>
      <c r="C5" s="152" t="s">
        <v>519</v>
      </c>
      <c r="D5" s="152" t="s">
        <v>520</v>
      </c>
      <c r="E5" s="153"/>
      <c r="F5" s="154"/>
      <c r="G5" s="226" t="s">
        <v>521</v>
      </c>
      <c r="H5" s="91" t="s">
        <v>522</v>
      </c>
      <c r="I5" s="91"/>
      <c r="J5" s="91"/>
      <c r="K5" s="155" t="s">
        <v>523</v>
      </c>
      <c r="L5" s="150">
        <v>2</v>
      </c>
      <c r="M5" s="90" t="s">
        <v>204</v>
      </c>
      <c r="N5" s="150"/>
      <c r="O5" s="135">
        <f>IF(M5&lt;L5,1,0)</f>
        <v>0</v>
      </c>
    </row>
    <row r="6" spans="1:15" ht="185.25" customHeight="1" x14ac:dyDescent="0.2">
      <c r="A6" s="150"/>
      <c r="B6" s="151" t="s">
        <v>524</v>
      </c>
      <c r="C6" s="152" t="s">
        <v>525</v>
      </c>
      <c r="D6" s="152" t="s">
        <v>526</v>
      </c>
      <c r="E6" s="156"/>
      <c r="F6" s="154"/>
      <c r="G6" s="226" t="s">
        <v>527</v>
      </c>
      <c r="H6" s="91" t="s">
        <v>528</v>
      </c>
      <c r="I6" s="91"/>
      <c r="J6" s="91"/>
      <c r="K6" s="155" t="s">
        <v>529</v>
      </c>
      <c r="L6" s="150">
        <v>2</v>
      </c>
      <c r="M6" s="90" t="s">
        <v>204</v>
      </c>
      <c r="N6" s="150"/>
      <c r="O6" s="135">
        <f>IF(M6&lt;L6,1,0)</f>
        <v>0</v>
      </c>
    </row>
    <row r="7" spans="1:15" ht="153.75" customHeight="1" x14ac:dyDescent="0.2">
      <c r="A7" s="150"/>
      <c r="B7" s="151" t="s">
        <v>530</v>
      </c>
      <c r="C7" s="152" t="s">
        <v>531</v>
      </c>
      <c r="D7" s="152" t="s">
        <v>532</v>
      </c>
      <c r="E7" s="157"/>
      <c r="F7" s="154"/>
      <c r="G7" s="226" t="s">
        <v>533</v>
      </c>
      <c r="H7" s="91" t="s">
        <v>534</v>
      </c>
      <c r="I7" s="91"/>
      <c r="J7" s="91"/>
      <c r="K7" s="155" t="s">
        <v>535</v>
      </c>
      <c r="L7" s="150">
        <v>2</v>
      </c>
      <c r="M7" s="90" t="s">
        <v>204</v>
      </c>
      <c r="N7" s="150"/>
      <c r="O7" s="135">
        <f>IF(M7&lt;L7,1,0)</f>
        <v>0</v>
      </c>
    </row>
    <row r="8" spans="1:15" ht="117" customHeight="1" x14ac:dyDescent="0.2">
      <c r="A8" s="150"/>
      <c r="B8" s="214" t="s">
        <v>536</v>
      </c>
      <c r="C8" s="215" t="s">
        <v>537</v>
      </c>
      <c r="D8" s="215" t="s">
        <v>538</v>
      </c>
      <c r="E8" s="216" t="s">
        <v>517</v>
      </c>
      <c r="F8" s="217" t="s">
        <v>539</v>
      </c>
      <c r="G8" s="227" t="s">
        <v>540</v>
      </c>
      <c r="H8" s="217" t="s">
        <v>541</v>
      </c>
      <c r="I8" s="217"/>
      <c r="J8" s="217"/>
      <c r="K8" s="218"/>
      <c r="L8" s="216"/>
      <c r="M8" s="216"/>
      <c r="N8" s="216"/>
    </row>
    <row r="9" spans="1:15" ht="175.5" customHeight="1" x14ac:dyDescent="0.2">
      <c r="A9" s="150"/>
      <c r="B9" s="151" t="s">
        <v>542</v>
      </c>
      <c r="C9" s="152" t="s">
        <v>543</v>
      </c>
      <c r="D9" s="158" t="s">
        <v>544</v>
      </c>
      <c r="E9" s="157"/>
      <c r="F9" s="159"/>
      <c r="G9" s="226" t="s">
        <v>545</v>
      </c>
      <c r="H9" s="91" t="s">
        <v>546</v>
      </c>
      <c r="I9" s="91"/>
      <c r="J9" s="91"/>
      <c r="K9" s="155" t="s">
        <v>547</v>
      </c>
      <c r="L9" s="150">
        <v>2</v>
      </c>
      <c r="M9" s="90" t="s">
        <v>204</v>
      </c>
      <c r="N9" s="150"/>
      <c r="O9" s="135">
        <f>IF(M9&lt;L9,1,0)</f>
        <v>0</v>
      </c>
    </row>
    <row r="10" spans="1:15" ht="48" x14ac:dyDescent="0.2">
      <c r="A10" s="150"/>
      <c r="B10" s="214" t="s">
        <v>548</v>
      </c>
      <c r="C10" s="215" t="s">
        <v>549</v>
      </c>
      <c r="D10" s="215" t="s">
        <v>550</v>
      </c>
      <c r="E10" s="216" t="s">
        <v>517</v>
      </c>
      <c r="F10" s="217" t="s">
        <v>551</v>
      </c>
      <c r="G10" s="219" t="s">
        <v>552</v>
      </c>
      <c r="H10" s="219" t="s">
        <v>552</v>
      </c>
      <c r="I10" s="219"/>
      <c r="J10" s="219"/>
      <c r="K10" s="220" t="s">
        <v>514</v>
      </c>
      <c r="L10" s="216"/>
      <c r="M10" s="216"/>
      <c r="N10" s="216"/>
    </row>
    <row r="11" spans="1:15" ht="32" x14ac:dyDescent="0.2">
      <c r="A11" s="145"/>
      <c r="B11" s="146" t="s">
        <v>219</v>
      </c>
      <c r="C11" s="147" t="s">
        <v>553</v>
      </c>
      <c r="D11" s="148" t="s">
        <v>514</v>
      </c>
      <c r="E11" s="148" t="s">
        <v>517</v>
      </c>
      <c r="F11" s="148" t="s">
        <v>517</v>
      </c>
      <c r="G11" s="148" t="s">
        <v>517</v>
      </c>
      <c r="H11" s="148" t="s">
        <v>517</v>
      </c>
      <c r="I11" s="148"/>
      <c r="J11" s="148"/>
      <c r="K11" s="160" t="s">
        <v>514</v>
      </c>
      <c r="L11" s="145"/>
      <c r="M11" s="145"/>
      <c r="N11" s="145"/>
    </row>
    <row r="12" spans="1:15" ht="239.25" customHeight="1" x14ac:dyDescent="0.2">
      <c r="A12" s="150"/>
      <c r="B12" s="151" t="s">
        <v>554</v>
      </c>
      <c r="C12" s="152" t="s">
        <v>555</v>
      </c>
      <c r="D12" s="152" t="s">
        <v>556</v>
      </c>
      <c r="E12" s="157"/>
      <c r="F12" s="154"/>
      <c r="G12" s="226" t="s">
        <v>557</v>
      </c>
      <c r="H12" s="91" t="s">
        <v>558</v>
      </c>
      <c r="I12" s="91"/>
      <c r="J12" s="91"/>
      <c r="K12" s="155" t="s">
        <v>559</v>
      </c>
      <c r="L12" s="150">
        <v>2</v>
      </c>
      <c r="M12" s="90" t="s">
        <v>204</v>
      </c>
      <c r="N12" s="150"/>
      <c r="O12" s="135">
        <f>IF(M12&lt;L12,1,0)</f>
        <v>0</v>
      </c>
    </row>
    <row r="13" spans="1:15" ht="173.25" customHeight="1" x14ac:dyDescent="0.2">
      <c r="A13" s="150"/>
      <c r="B13" s="151" t="s">
        <v>560</v>
      </c>
      <c r="C13" s="152" t="s">
        <v>561</v>
      </c>
      <c r="D13" s="152" t="s">
        <v>562</v>
      </c>
      <c r="E13" s="157"/>
      <c r="F13" s="154"/>
      <c r="G13" s="226" t="s">
        <v>563</v>
      </c>
      <c r="H13" s="91" t="s">
        <v>564</v>
      </c>
      <c r="I13" s="91"/>
      <c r="J13" s="91"/>
      <c r="K13" s="155" t="s">
        <v>565</v>
      </c>
      <c r="L13" s="150">
        <v>2</v>
      </c>
      <c r="M13" s="90" t="s">
        <v>204</v>
      </c>
      <c r="N13" s="150"/>
      <c r="O13" s="135">
        <f>IF(M13&lt;L13,1,0)</f>
        <v>0</v>
      </c>
    </row>
    <row r="14" spans="1:15" ht="192" customHeight="1" x14ac:dyDescent="0.2">
      <c r="A14" s="150"/>
      <c r="B14" s="151" t="s">
        <v>566</v>
      </c>
      <c r="C14" s="152" t="s">
        <v>567</v>
      </c>
      <c r="D14" s="152" t="s">
        <v>568</v>
      </c>
      <c r="E14" s="157"/>
      <c r="F14" s="154"/>
      <c r="G14" s="226" t="s">
        <v>569</v>
      </c>
      <c r="H14" s="91" t="s">
        <v>570</v>
      </c>
      <c r="I14" s="91"/>
      <c r="J14" s="91"/>
      <c r="K14" s="155" t="s">
        <v>571</v>
      </c>
      <c r="L14" s="150">
        <v>2</v>
      </c>
      <c r="M14" s="90" t="s">
        <v>204</v>
      </c>
      <c r="N14" s="150"/>
      <c r="O14" s="135">
        <f>IF(M14&lt;L14,1,0)</f>
        <v>0</v>
      </c>
    </row>
    <row r="15" spans="1:15" ht="112" x14ac:dyDescent="0.2">
      <c r="A15" s="150"/>
      <c r="B15" s="151" t="s">
        <v>572</v>
      </c>
      <c r="C15" s="152" t="s">
        <v>573</v>
      </c>
      <c r="D15" s="152" t="s">
        <v>574</v>
      </c>
      <c r="E15" s="161"/>
      <c r="F15" s="154"/>
      <c r="G15" s="226" t="s">
        <v>575</v>
      </c>
      <c r="H15" s="91" t="s">
        <v>576</v>
      </c>
      <c r="I15" s="91"/>
      <c r="J15" s="91"/>
      <c r="K15" s="155" t="s">
        <v>577</v>
      </c>
      <c r="L15" s="150">
        <v>2</v>
      </c>
      <c r="M15" s="90" t="s">
        <v>204</v>
      </c>
      <c r="N15" s="150"/>
      <c r="O15" s="135">
        <f>IF(M15&lt;L15,1,0)</f>
        <v>0</v>
      </c>
    </row>
    <row r="16" spans="1:15" ht="139.5" customHeight="1" x14ac:dyDescent="0.2">
      <c r="A16" s="150"/>
      <c r="B16" s="151" t="s">
        <v>578</v>
      </c>
      <c r="C16" s="152" t="s">
        <v>579</v>
      </c>
      <c r="D16" s="152" t="s">
        <v>580</v>
      </c>
      <c r="E16" s="157"/>
      <c r="F16" s="154"/>
      <c r="G16" s="226" t="s">
        <v>581</v>
      </c>
      <c r="H16" s="91" t="s">
        <v>582</v>
      </c>
      <c r="I16" s="91"/>
      <c r="J16" s="91"/>
      <c r="K16" s="155" t="s">
        <v>583</v>
      </c>
      <c r="L16" s="150">
        <v>2</v>
      </c>
      <c r="M16" s="90" t="s">
        <v>204</v>
      </c>
      <c r="N16" s="150"/>
      <c r="O16" s="135">
        <f>IF(M16&lt;L16,1,0)</f>
        <v>0</v>
      </c>
    </row>
    <row r="17" spans="1:15" ht="80" x14ac:dyDescent="0.2">
      <c r="A17" s="145"/>
      <c r="B17" s="146" t="s">
        <v>220</v>
      </c>
      <c r="C17" s="147" t="s">
        <v>584</v>
      </c>
      <c r="D17" s="148" t="s">
        <v>585</v>
      </c>
      <c r="E17" s="162"/>
      <c r="F17" s="148"/>
      <c r="G17" s="225" t="s">
        <v>586</v>
      </c>
      <c r="H17" s="225" t="s">
        <v>587</v>
      </c>
      <c r="I17" s="225"/>
      <c r="J17" s="225"/>
      <c r="K17" s="149" t="s">
        <v>588</v>
      </c>
      <c r="L17" s="145">
        <v>2</v>
      </c>
      <c r="M17" s="232" t="s">
        <v>204</v>
      </c>
      <c r="N17" s="145"/>
    </row>
    <row r="18" spans="1:15" ht="207.75" customHeight="1" x14ac:dyDescent="0.2">
      <c r="A18" s="150"/>
      <c r="B18" s="151" t="s">
        <v>589</v>
      </c>
      <c r="C18" s="152" t="s">
        <v>590</v>
      </c>
      <c r="D18" s="152" t="s">
        <v>591</v>
      </c>
      <c r="E18" s="157"/>
      <c r="F18" s="154"/>
      <c r="G18" s="226" t="s">
        <v>592</v>
      </c>
      <c r="H18" s="91" t="s">
        <v>593</v>
      </c>
      <c r="I18" s="91"/>
      <c r="J18" s="91"/>
      <c r="K18" s="155" t="s">
        <v>594</v>
      </c>
      <c r="L18" s="150">
        <v>2</v>
      </c>
      <c r="M18" s="90" t="s">
        <v>204</v>
      </c>
      <c r="N18" s="150"/>
      <c r="O18" s="135">
        <f>IF(M18&lt;L18,1,0)</f>
        <v>0</v>
      </c>
    </row>
    <row r="19" spans="1:15" ht="246.5" customHeight="1" x14ac:dyDescent="0.2">
      <c r="A19" s="150"/>
      <c r="B19" s="151" t="s">
        <v>595</v>
      </c>
      <c r="C19" s="152" t="s">
        <v>596</v>
      </c>
      <c r="D19" s="226" t="s">
        <v>597</v>
      </c>
      <c r="E19" s="157"/>
      <c r="F19" s="91"/>
      <c r="G19" s="226" t="s">
        <v>598</v>
      </c>
      <c r="H19" s="91" t="s">
        <v>599</v>
      </c>
      <c r="I19" s="91"/>
      <c r="J19" s="91"/>
      <c r="K19" s="155" t="s">
        <v>600</v>
      </c>
      <c r="L19" s="150">
        <v>2</v>
      </c>
      <c r="M19" s="90" t="s">
        <v>204</v>
      </c>
      <c r="N19" s="150"/>
      <c r="O19" s="135">
        <f>IF(M19&lt;L19,1,0)</f>
        <v>0</v>
      </c>
    </row>
    <row r="20" spans="1:15" x14ac:dyDescent="0.2">
      <c r="E20" s="136"/>
    </row>
    <row r="21" spans="1:15" x14ac:dyDescent="0.2">
      <c r="E21" s="136"/>
    </row>
    <row r="22" spans="1:15" x14ac:dyDescent="0.2">
      <c r="E22" s="136"/>
    </row>
    <row r="23" spans="1:15" x14ac:dyDescent="0.2">
      <c r="E23" s="136"/>
    </row>
    <row r="24" spans="1:15" x14ac:dyDescent="0.2">
      <c r="E24" s="136"/>
    </row>
    <row r="25" spans="1:15" x14ac:dyDescent="0.2">
      <c r="E25" s="137"/>
    </row>
    <row r="26" spans="1:15" x14ac:dyDescent="0.2">
      <c r="E26" s="136"/>
    </row>
    <row r="27" spans="1:15" x14ac:dyDescent="0.2">
      <c r="E27" s="136"/>
    </row>
    <row r="28" spans="1:15" x14ac:dyDescent="0.2">
      <c r="E28" s="136"/>
    </row>
    <row r="29" spans="1:15" x14ac:dyDescent="0.2">
      <c r="E29" s="137"/>
    </row>
    <row r="30" spans="1:15" x14ac:dyDescent="0.2">
      <c r="E30" s="138"/>
    </row>
    <row r="31" spans="1:15" x14ac:dyDescent="0.2">
      <c r="E31" s="136"/>
    </row>
    <row r="33" spans="5:5" x14ac:dyDescent="0.2">
      <c r="E33" s="228"/>
    </row>
    <row r="34" spans="5:5" x14ac:dyDescent="0.2">
      <c r="E34" s="228"/>
    </row>
    <row r="35" spans="5:5" x14ac:dyDescent="0.2">
      <c r="E35" s="137"/>
    </row>
    <row r="36" spans="5:5" x14ac:dyDescent="0.2">
      <c r="E36" s="136"/>
    </row>
    <row r="37" spans="5:5" x14ac:dyDescent="0.2">
      <c r="E37" s="136"/>
    </row>
    <row r="38" spans="5:5" x14ac:dyDescent="0.2">
      <c r="E38" s="136"/>
    </row>
    <row r="39" spans="5:5" x14ac:dyDescent="0.2">
      <c r="E39" s="137"/>
    </row>
    <row r="40" spans="5:5" x14ac:dyDescent="0.2">
      <c r="E40" s="228"/>
    </row>
    <row r="41" spans="5:5" x14ac:dyDescent="0.2">
      <c r="E41" s="136"/>
    </row>
    <row r="42" spans="5:5" x14ac:dyDescent="0.2">
      <c r="E42" s="136"/>
    </row>
    <row r="43" spans="5:5" x14ac:dyDescent="0.2">
      <c r="E43" s="136"/>
    </row>
    <row r="44" spans="5:5" x14ac:dyDescent="0.2">
      <c r="E44" s="136"/>
    </row>
    <row r="45" spans="5:5" x14ac:dyDescent="0.2">
      <c r="E45" s="136"/>
    </row>
    <row r="46" spans="5:5" x14ac:dyDescent="0.2">
      <c r="E46" s="136"/>
    </row>
    <row r="47" spans="5:5" x14ac:dyDescent="0.2">
      <c r="E47" s="137"/>
    </row>
    <row r="48" spans="5:5" x14ac:dyDescent="0.2">
      <c r="E48" s="136"/>
    </row>
    <row r="49" spans="5:5" x14ac:dyDescent="0.2">
      <c r="E49" s="136"/>
    </row>
    <row r="50" spans="5:5" x14ac:dyDescent="0.2">
      <c r="E50" s="136"/>
    </row>
    <row r="51" spans="5:5" x14ac:dyDescent="0.2">
      <c r="E51" s="137"/>
    </row>
    <row r="52" spans="5:5" x14ac:dyDescent="0.2">
      <c r="E52" s="136"/>
    </row>
    <row r="53" spans="5:5" x14ac:dyDescent="0.2">
      <c r="E53" s="136"/>
    </row>
    <row r="54" spans="5:5" x14ac:dyDescent="0.2">
      <c r="E54" s="137"/>
    </row>
    <row r="55" spans="5:5" x14ac:dyDescent="0.2">
      <c r="E55" s="136"/>
    </row>
    <row r="56" spans="5:5" x14ac:dyDescent="0.2">
      <c r="E56" s="138"/>
    </row>
    <row r="57" spans="5:5" x14ac:dyDescent="0.2">
      <c r="E57" s="138"/>
    </row>
    <row r="58" spans="5:5" x14ac:dyDescent="0.2">
      <c r="E58" s="138"/>
    </row>
    <row r="59" spans="5:5" x14ac:dyDescent="0.2">
      <c r="E59" s="138"/>
    </row>
    <row r="60" spans="5:5" x14ac:dyDescent="0.2">
      <c r="E60" s="137"/>
    </row>
    <row r="61" spans="5:5" x14ac:dyDescent="0.2">
      <c r="E61" s="136"/>
    </row>
    <row r="62" spans="5:5" x14ac:dyDescent="0.2">
      <c r="E62" s="136"/>
    </row>
    <row r="63" spans="5:5" x14ac:dyDescent="0.2">
      <c r="E63" s="136"/>
    </row>
    <row r="64" spans="5:5" x14ac:dyDescent="0.2">
      <c r="E64" s="136"/>
    </row>
    <row r="65" spans="5:5" x14ac:dyDescent="0.2">
      <c r="E65" s="137"/>
    </row>
    <row r="66" spans="5:5" x14ac:dyDescent="0.2">
      <c r="E66" s="136"/>
    </row>
    <row r="67" spans="5:5" x14ac:dyDescent="0.2">
      <c r="E67" s="136"/>
    </row>
    <row r="68" spans="5:5" x14ac:dyDescent="0.2">
      <c r="E68" s="136"/>
    </row>
    <row r="69" spans="5:5" x14ac:dyDescent="0.2">
      <c r="E69" s="136"/>
    </row>
    <row r="70" spans="5:5" x14ac:dyDescent="0.2">
      <c r="E70" s="137"/>
    </row>
    <row r="71" spans="5:5" x14ac:dyDescent="0.2">
      <c r="E71" s="136"/>
    </row>
    <row r="72" spans="5:5" x14ac:dyDescent="0.2">
      <c r="E72" s="136"/>
    </row>
    <row r="73" spans="5:5" x14ac:dyDescent="0.2">
      <c r="E73" s="136"/>
    </row>
    <row r="74" spans="5:5" x14ac:dyDescent="0.2">
      <c r="E74" s="136"/>
    </row>
    <row r="75" spans="5:5" x14ac:dyDescent="0.2">
      <c r="E75" s="137"/>
    </row>
    <row r="76" spans="5:5" x14ac:dyDescent="0.2">
      <c r="E76" s="136"/>
    </row>
    <row r="77" spans="5:5" x14ac:dyDescent="0.2">
      <c r="E77" s="137"/>
    </row>
    <row r="78" spans="5:5" x14ac:dyDescent="0.2">
      <c r="E78" s="229"/>
    </row>
    <row r="79" spans="5:5" x14ac:dyDescent="0.2">
      <c r="E79" s="135"/>
    </row>
    <row r="80" spans="5:5" x14ac:dyDescent="0.2">
      <c r="E80" s="135"/>
    </row>
    <row r="81" spans="5:5" x14ac:dyDescent="0.2">
      <c r="E81" s="135"/>
    </row>
    <row r="82" spans="5:5" x14ac:dyDescent="0.2">
      <c r="E82" s="135"/>
    </row>
    <row r="83" spans="5:5" x14ac:dyDescent="0.2">
      <c r="E83" s="135"/>
    </row>
  </sheetData>
  <autoFilter ref="A2:L19" xr:uid="{64DF8F07-C6E6-472D-9336-B9A9FB5D58FC}"/>
  <mergeCells count="1">
    <mergeCell ref="B3:D3"/>
  </mergeCells>
  <conditionalFormatting sqref="E71:E74 E78:E83 E6:E10 E12:E69">
    <cfRule type="beginsWith" dxfId="209" priority="25" operator="beginsWith" text="Not In Place">
      <formula>LEFT(E6,LEN("Not In Place"))="Not In Place"</formula>
    </cfRule>
    <cfRule type="containsText" dxfId="208" priority="26" operator="containsText" text="Planned">
      <formula>NOT(ISERROR(SEARCH("Planned",E6)))</formula>
    </cfRule>
    <cfRule type="beginsWith" dxfId="207" priority="27" operator="beginsWith" text="In Place">
      <formula>LEFT(E6,LEN("In Place"))="In Place"</formula>
    </cfRule>
  </conditionalFormatting>
  <conditionalFormatting sqref="E76">
    <cfRule type="beginsWith" dxfId="206" priority="22" operator="beginsWith" text="Not In Place">
      <formula>LEFT(E76,LEN("Not In Place"))="Not In Place"</formula>
    </cfRule>
    <cfRule type="containsText" dxfId="205" priority="23" operator="containsText" text="Planned">
      <formula>NOT(ISERROR(SEARCH("Planned",E76)))</formula>
    </cfRule>
    <cfRule type="beginsWith" dxfId="204" priority="24" operator="beginsWith" text="In Place">
      <formula>LEFT(E76,LEN("In Place"))="In Place"</formula>
    </cfRule>
  </conditionalFormatting>
  <conditionalFormatting sqref="E3 E5">
    <cfRule type="beginsWith" dxfId="203" priority="13" operator="beginsWith" text="Not In Place">
      <formula>LEFT(E3,LEN("Not In Place"))="Not In Place"</formula>
    </cfRule>
    <cfRule type="containsText" dxfId="202" priority="14" operator="containsText" text="Planned">
      <formula>NOT(ISERROR(SEARCH("Planned",E3)))</formula>
    </cfRule>
    <cfRule type="beginsWith" dxfId="201" priority="15" operator="beginsWith" text="In Place">
      <formula>LEFT(E3,LEN("In Place"))="In Place"</formula>
    </cfRule>
  </conditionalFormatting>
  <conditionalFormatting sqref="M12:M19">
    <cfRule type="notContainsBlanks" priority="7" stopIfTrue="1">
      <formula>LEN(TRIM(M12))&gt;0</formula>
    </cfRule>
    <cfRule type="expression" dxfId="200" priority="8">
      <formula>$D12="Not in place"</formula>
    </cfRule>
    <cfRule type="expression" dxfId="199" priority="9">
      <formula>$D12="Planned"</formula>
    </cfRule>
  </conditionalFormatting>
  <conditionalFormatting sqref="M9">
    <cfRule type="notContainsBlanks" priority="4" stopIfTrue="1">
      <formula>LEN(TRIM(M9))&gt;0</formula>
    </cfRule>
    <cfRule type="expression" dxfId="198" priority="5">
      <formula>$D9="Not in place"</formula>
    </cfRule>
    <cfRule type="expression" dxfId="197" priority="6">
      <formula>$D9="Planned"</formula>
    </cfRule>
  </conditionalFormatting>
  <conditionalFormatting sqref="M5:M7">
    <cfRule type="notContainsBlanks" priority="1" stopIfTrue="1">
      <formula>LEN(TRIM(M5))&gt;0</formula>
    </cfRule>
    <cfRule type="expression" dxfId="196" priority="2">
      <formula>$D5="Not in place"</formula>
    </cfRule>
    <cfRule type="expression" dxfId="195" priority="3">
      <formula>$D5="Planned"</formula>
    </cfRule>
  </conditionalFormatting>
  <dataValidations count="1">
    <dataValidation allowBlank="1" showInputMessage="1" showErrorMessage="1" sqref="E8 E10:E11 E4" xr:uid="{2E2EA2F0-4E9B-46EA-BB38-F84D0E6350F3}"/>
  </dataValidations>
  <hyperlinks>
    <hyperlink ref="D9" r:id="rId1" xr:uid="{14CC8EB0-ED40-4754-BB52-3FB9499ECB7F}"/>
  </hyperlinks>
  <pageMargins left="0.7" right="0.7" top="0.75" bottom="0.75" header="0.3" footer="0.3"/>
  <pageSetup paperSize="9" orientation="portrait" horizontalDpi="4294967293" verticalDpi="0" r:id="rId2"/>
  <extLst>
    <ext xmlns:x14="http://schemas.microsoft.com/office/spreadsheetml/2009/9/main" uri="{CCE6A557-97BC-4b89-ADB6-D9C93CAAB3DF}">
      <x14:dataValidations xmlns:xm="http://schemas.microsoft.com/office/excel/2006/main" count="2">
        <x14:dataValidation type="list" allowBlank="1" showInputMessage="1" showErrorMessage="1" xr:uid="{4AC8C913-AA8B-4C98-BD3A-6E81421162DD}">
          <x14:formula1>
            <xm:f>lookup!$A$1:$A$4</xm:f>
          </x14:formula1>
          <xm:sqref>E76 E71:E74 E78:E83 E9 E5:E7 E12:E69</xm:sqref>
        </x14:dataValidation>
        <x14:dataValidation type="list" showInputMessage="1" showErrorMessage="1" xr:uid="{71B3B1B2-BCE7-49FE-9EEB-2D62B4113447}">
          <x14:formula1>
            <xm:f>Statistics!$AE$6:$AE$11</xm:f>
          </x14:formula1>
          <xm:sqref>M12:M19 M9 M5:M7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173933E7AF0049BAB200AB7EBB7B0E" ma:contentTypeVersion="16" ma:contentTypeDescription="Create a new document." ma:contentTypeScope="" ma:versionID="e54dc3d6a9c380e831f467cb76d8d9c1">
  <xsd:schema xmlns:xsd="http://www.w3.org/2001/XMLSchema" xmlns:xs="http://www.w3.org/2001/XMLSchema" xmlns:p="http://schemas.microsoft.com/office/2006/metadata/properties" xmlns:ns2="b9986dec-3b27-4c01-93d4-b440ec62db18" xmlns:ns3="d06f17bf-669f-4323-93d8-8c65f73a9107" targetNamespace="http://schemas.microsoft.com/office/2006/metadata/properties" ma:root="true" ma:fieldsID="2b737ec8b50f2d020079c0f90e362d12" ns2:_="" ns3:_="">
    <xsd:import namespace="b9986dec-3b27-4c01-93d4-b440ec62db18"/>
    <xsd:import namespace="d06f17bf-669f-4323-93d8-8c65f73a91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86dec-3b27-4c01-93d4-b440ec62db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a7fcbbd-94c3-468e-a74a-2c2688dd5f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6f17bf-669f-4323-93d8-8c65f73a91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d97fd51-07a2-4608-abdc-9d7aad5fca87}" ma:internalName="TaxCatchAll" ma:showField="CatchAllData" ma:web="d06f17bf-669f-4323-93d8-8c65f73a91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06f17bf-669f-4323-93d8-8c65f73a9107">
      <UserInfo>
        <DisplayName/>
        <AccountId xsi:nil="true"/>
        <AccountType/>
      </UserInfo>
    </SharedWithUsers>
    <lcf76f155ced4ddcb4097134ff3c332f xmlns="b9986dec-3b27-4c01-93d4-b440ec62db18">
      <Terms xmlns="http://schemas.microsoft.com/office/infopath/2007/PartnerControls"/>
    </lcf76f155ced4ddcb4097134ff3c332f>
    <TaxCatchAll xmlns="d06f17bf-669f-4323-93d8-8c65f73a910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740F1B-1F09-4EAC-9736-26217C3BF1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86dec-3b27-4c01-93d4-b440ec62db18"/>
    <ds:schemaRef ds:uri="d06f17bf-669f-4323-93d8-8c65f73a91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3C7984-7B6C-4ECC-807C-ECA85EE0E1EA}">
  <ds:schemaRefs>
    <ds:schemaRef ds:uri="http://schemas.microsoft.com/office/2006/metadata/properties"/>
    <ds:schemaRef ds:uri="http://schemas.microsoft.com/office/infopath/2007/PartnerControls"/>
    <ds:schemaRef ds:uri="d06f17bf-669f-4323-93d8-8c65f73a9107"/>
    <ds:schemaRef ds:uri="b9986dec-3b27-4c01-93d4-b440ec62db18"/>
  </ds:schemaRefs>
</ds:datastoreItem>
</file>

<file path=customXml/itemProps3.xml><?xml version="1.0" encoding="utf-8"?>
<ds:datastoreItem xmlns:ds="http://schemas.openxmlformats.org/officeDocument/2006/customXml" ds:itemID="{D11737CB-61E0-45E6-BC55-D07C002C8E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12</vt:i4>
      </vt:variant>
    </vt:vector>
  </HeadingPairs>
  <TitlesOfParts>
    <vt:vector size="12" baseType="lpstr">
      <vt:lpstr>Guidance</vt:lpstr>
      <vt:lpstr>Definitions</vt:lpstr>
      <vt:lpstr>Applicant Details</vt:lpstr>
      <vt:lpstr>Supplier Details </vt:lpstr>
      <vt:lpstr>Application Summary </vt:lpstr>
      <vt:lpstr>Statistics</vt:lpstr>
      <vt:lpstr>Principles</vt:lpstr>
      <vt:lpstr>Operations</vt:lpstr>
      <vt:lpstr>UK GDPR </vt:lpstr>
      <vt:lpstr>Information Security</vt:lpstr>
      <vt:lpstr>lookup</vt:lpstr>
      <vt:lpstr>Version Control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Our Future Health </dc:creator>
  <cp:keywords>Confidential</cp:keywords>
  <dc:description/>
  <cp:lastModifiedBy>Microsoft Office User</cp:lastModifiedBy>
  <cp:revision/>
  <dcterms:created xsi:type="dcterms:W3CDTF">2011-09-05T12:56:31Z</dcterms:created>
  <dcterms:modified xsi:type="dcterms:W3CDTF">2023-01-05T09:51:09Z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0x01010013173933E7AF0049BAB200AB7EBB7B0E</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